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85" windowWidth="25440" windowHeight="3885" tabRatio="555" activeTab="1"/>
  </bookViews>
  <sheets>
    <sheet name="на 01.06.2020" sheetId="48" r:id="rId1"/>
    <sheet name="прил к договору с 01.06.2020" sheetId="49" r:id="rId2"/>
  </sheets>
  <definedNames>
    <definedName name="_xlnm.Print_Titles" localSheetId="0">'на 01.06.2020'!$A:$B</definedName>
  </definedNames>
  <calcPr calcId="144525"/>
</workbook>
</file>

<file path=xl/calcChain.xml><?xml version="1.0" encoding="utf-8"?>
<calcChain xmlns="http://schemas.openxmlformats.org/spreadsheetml/2006/main">
  <c r="H53" i="49" l="1"/>
  <c r="I53" i="49"/>
  <c r="J53" i="49"/>
  <c r="K53" i="49"/>
  <c r="H54" i="49"/>
  <c r="I54" i="49"/>
  <c r="J54" i="49"/>
  <c r="K54" i="49"/>
  <c r="G53" i="49"/>
  <c r="H29" i="49" l="1"/>
  <c r="N134" i="48" l="1"/>
  <c r="O134" i="48"/>
  <c r="P134" i="48"/>
  <c r="Q134" i="48"/>
  <c r="S134" i="48"/>
  <c r="T134" i="48"/>
  <c r="U134" i="48"/>
  <c r="V134" i="48"/>
  <c r="X134" i="48"/>
  <c r="Y134" i="48"/>
  <c r="Z134" i="48"/>
  <c r="AA134" i="48"/>
  <c r="AC134" i="48"/>
  <c r="AD134" i="48"/>
  <c r="AE134" i="48"/>
  <c r="AF134" i="48"/>
  <c r="AH134" i="48"/>
  <c r="AI134" i="48"/>
  <c r="AJ134" i="48"/>
  <c r="AK134" i="48"/>
  <c r="AM134" i="48"/>
  <c r="AN134" i="48"/>
  <c r="AO134" i="48"/>
  <c r="AP134" i="48"/>
  <c r="AR134" i="48"/>
  <c r="AS134" i="48"/>
  <c r="AT134" i="48"/>
  <c r="AU134" i="48"/>
  <c r="AW134" i="48"/>
  <c r="AX134" i="48"/>
  <c r="AY134" i="48"/>
  <c r="AZ134" i="48"/>
  <c r="BB134" i="48"/>
  <c r="BC134" i="48"/>
  <c r="BD134" i="48"/>
  <c r="BE134" i="48"/>
  <c r="BG134" i="48"/>
  <c r="BH134" i="48"/>
  <c r="BI134" i="48"/>
  <c r="BJ134" i="48"/>
  <c r="BQ134" i="48"/>
  <c r="BR134" i="48"/>
  <c r="BS134" i="48"/>
  <c r="BT134" i="48"/>
  <c r="BV134" i="48"/>
  <c r="BW134" i="48"/>
  <c r="BX134" i="48"/>
  <c r="BY134" i="48"/>
  <c r="CA134" i="48"/>
  <c r="CB134" i="48"/>
  <c r="CC134" i="48"/>
  <c r="CD134" i="48"/>
  <c r="CF134" i="48"/>
  <c r="CG134" i="48"/>
  <c r="CH134" i="48"/>
  <c r="CI134" i="48"/>
  <c r="CK134" i="48"/>
  <c r="CL134" i="48"/>
  <c r="CM134" i="48"/>
  <c r="CN134" i="48"/>
  <c r="CP134" i="48"/>
  <c r="CQ134" i="48"/>
  <c r="CR134" i="48"/>
  <c r="CS134" i="48"/>
  <c r="CU134" i="48"/>
  <c r="CV134" i="48"/>
  <c r="CW134" i="48"/>
  <c r="CX134" i="48"/>
  <c r="CZ134" i="48"/>
  <c r="DA134" i="48"/>
  <c r="DB134" i="48"/>
  <c r="DC134" i="48"/>
  <c r="DE134" i="48"/>
  <c r="DF134" i="48"/>
  <c r="DG134" i="48"/>
  <c r="DH134" i="48"/>
  <c r="DJ134" i="48"/>
  <c r="DK134" i="48"/>
  <c r="DL134" i="48"/>
  <c r="DM134" i="48"/>
  <c r="DO134" i="48"/>
  <c r="DP134" i="48"/>
  <c r="DQ134" i="48"/>
  <c r="DR134" i="48"/>
  <c r="DT134" i="48"/>
  <c r="DU134" i="48"/>
  <c r="DV134" i="48"/>
  <c r="DW134" i="48"/>
  <c r="ED134" i="48"/>
  <c r="EE134" i="48"/>
  <c r="EF134" i="48"/>
  <c r="EG134" i="48"/>
  <c r="EI134" i="48"/>
  <c r="EJ134" i="48"/>
  <c r="EK134" i="48"/>
  <c r="EL134" i="48"/>
  <c r="EN134" i="48"/>
  <c r="EO134" i="48"/>
  <c r="EP134" i="48"/>
  <c r="EQ134" i="48"/>
  <c r="ES134" i="48"/>
  <c r="ET134" i="48"/>
  <c r="EU134" i="48"/>
  <c r="EV134" i="48"/>
  <c r="EX134" i="48"/>
  <c r="EY134" i="48"/>
  <c r="EZ134" i="48"/>
  <c r="FA134" i="48"/>
  <c r="FC134" i="48"/>
  <c r="FD134" i="48"/>
  <c r="FE134" i="48"/>
  <c r="FF134" i="48"/>
  <c r="FH134" i="48"/>
  <c r="FI134" i="48"/>
  <c r="FJ134" i="48"/>
  <c r="FK134" i="48"/>
  <c r="FM134" i="48"/>
  <c r="FN134" i="48"/>
  <c r="FO134" i="48"/>
  <c r="FP134" i="48"/>
  <c r="FR134" i="48"/>
  <c r="FS134" i="48"/>
  <c r="FT134" i="48"/>
  <c r="FU134" i="48"/>
  <c r="FW134" i="48"/>
  <c r="FX134" i="48"/>
  <c r="FY134" i="48"/>
  <c r="FZ134" i="48"/>
  <c r="GB134" i="48"/>
  <c r="GC134" i="48"/>
  <c r="GD134" i="48"/>
  <c r="GE134" i="48"/>
  <c r="DS109" i="48" l="1"/>
  <c r="DN109" i="48"/>
  <c r="DI109" i="48"/>
  <c r="DD109" i="48"/>
  <c r="L109" i="48"/>
  <c r="G109" i="48" s="1"/>
  <c r="K109" i="48"/>
  <c r="F109" i="48" s="1"/>
  <c r="J109" i="48"/>
  <c r="E109" i="48" s="1"/>
  <c r="I109" i="48"/>
  <c r="H109" i="48" l="1"/>
  <c r="D109" i="48"/>
  <c r="C109" i="48" s="1"/>
  <c r="L118" i="48"/>
  <c r="G118" i="48" s="1"/>
  <c r="K118" i="48"/>
  <c r="F118" i="48" s="1"/>
  <c r="J118" i="48"/>
  <c r="E118" i="48" s="1"/>
  <c r="I118" i="48"/>
  <c r="D118" i="48"/>
  <c r="L94" i="48"/>
  <c r="K94" i="48"/>
  <c r="F94" i="48" s="1"/>
  <c r="J94" i="48"/>
  <c r="E94" i="48" s="1"/>
  <c r="I94" i="48"/>
  <c r="G94" i="48"/>
  <c r="L90" i="48"/>
  <c r="G90" i="48" s="1"/>
  <c r="K90" i="48"/>
  <c r="F90" i="48" s="1"/>
  <c r="J90" i="48"/>
  <c r="E90" i="48" s="1"/>
  <c r="I90" i="48"/>
  <c r="L84" i="48"/>
  <c r="G84" i="48" s="1"/>
  <c r="K84" i="48"/>
  <c r="F84" i="48" s="1"/>
  <c r="J84" i="48"/>
  <c r="E84" i="48" s="1"/>
  <c r="I84" i="48"/>
  <c r="L80" i="48"/>
  <c r="G80" i="48" s="1"/>
  <c r="K80" i="48"/>
  <c r="F80" i="48" s="1"/>
  <c r="J80" i="48"/>
  <c r="E80" i="48" s="1"/>
  <c r="I80" i="48"/>
  <c r="L74" i="48"/>
  <c r="G74" i="48" s="1"/>
  <c r="K74" i="48"/>
  <c r="F74" i="48" s="1"/>
  <c r="J74" i="48"/>
  <c r="E74" i="48" s="1"/>
  <c r="I74" i="48"/>
  <c r="L64" i="48"/>
  <c r="G64" i="48" s="1"/>
  <c r="K64" i="48"/>
  <c r="F64" i="48" s="1"/>
  <c r="J64" i="48"/>
  <c r="E64" i="48" s="1"/>
  <c r="I64" i="48"/>
  <c r="D64" i="48"/>
  <c r="L59" i="48"/>
  <c r="G59" i="48" s="1"/>
  <c r="K59" i="48"/>
  <c r="F59" i="48" s="1"/>
  <c r="J59" i="48"/>
  <c r="E59" i="48" s="1"/>
  <c r="I59" i="48"/>
  <c r="D59" i="48" s="1"/>
  <c r="H74" i="48" l="1"/>
  <c r="C59" i="48"/>
  <c r="C64" i="48"/>
  <c r="D74" i="48"/>
  <c r="C74" i="48" s="1"/>
  <c r="H80" i="48"/>
  <c r="H84" i="48"/>
  <c r="H90" i="48"/>
  <c r="C118" i="48"/>
  <c r="D80" i="48"/>
  <c r="C80" i="48" s="1"/>
  <c r="H94" i="48"/>
  <c r="D94" i="48"/>
  <c r="C94" i="48" s="1"/>
  <c r="H118" i="48"/>
  <c r="D90" i="48"/>
  <c r="C90" i="48" s="1"/>
  <c r="D84" i="48"/>
  <c r="C84" i="48" s="1"/>
  <c r="H64" i="48"/>
  <c r="H59" i="48"/>
  <c r="L50" i="48"/>
  <c r="K50" i="48"/>
  <c r="F50" i="48" s="1"/>
  <c r="J50" i="48"/>
  <c r="E50" i="48" s="1"/>
  <c r="I50" i="48"/>
  <c r="G50" i="48"/>
  <c r="H50" i="48" l="1"/>
  <c r="D50" i="48"/>
  <c r="C50" i="48" s="1"/>
  <c r="N135" i="48"/>
  <c r="O135" i="48"/>
  <c r="P135" i="48"/>
  <c r="Q135" i="48"/>
  <c r="S135" i="48"/>
  <c r="T135" i="48"/>
  <c r="U135" i="48"/>
  <c r="V135" i="48"/>
  <c r="W135" i="48"/>
  <c r="X135" i="48"/>
  <c r="Y135" i="48"/>
  <c r="Z135" i="48"/>
  <c r="AA135" i="48"/>
  <c r="AB135" i="48"/>
  <c r="AC135" i="48"/>
  <c r="AD135" i="48"/>
  <c r="AE135" i="48"/>
  <c r="AF135" i="48"/>
  <c r="AG135" i="48"/>
  <c r="AH135" i="48"/>
  <c r="AI135" i="48"/>
  <c r="AJ135" i="48"/>
  <c r="AK135" i="48"/>
  <c r="AL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K135" i="48"/>
  <c r="BL135" i="48"/>
  <c r="BM135" i="48"/>
  <c r="BN135" i="48"/>
  <c r="BO135" i="48"/>
  <c r="BP135" i="48"/>
  <c r="BQ135" i="48"/>
  <c r="BR135" i="48"/>
  <c r="BS135" i="48"/>
  <c r="BT135" i="48"/>
  <c r="BU135" i="48"/>
  <c r="BV135" i="48"/>
  <c r="BW135" i="48"/>
  <c r="BX135" i="48"/>
  <c r="BY135" i="48"/>
  <c r="BZ135" i="48"/>
  <c r="CA135" i="48"/>
  <c r="CB135" i="48"/>
  <c r="CC135" i="48"/>
  <c r="CD135" i="48"/>
  <c r="CE135" i="48"/>
  <c r="CF135" i="48"/>
  <c r="CG135" i="48"/>
  <c r="CH135" i="48"/>
  <c r="CI135" i="48"/>
  <c r="CJ135" i="48"/>
  <c r="CK135" i="48"/>
  <c r="CL135" i="48"/>
  <c r="CM135" i="48"/>
  <c r="CN135" i="48"/>
  <c r="CO135" i="48"/>
  <c r="CP135" i="48"/>
  <c r="CQ135" i="48"/>
  <c r="CR135" i="48"/>
  <c r="CS135" i="48"/>
  <c r="CT135" i="48"/>
  <c r="CU135" i="48"/>
  <c r="CV135" i="48"/>
  <c r="CW135" i="48"/>
  <c r="CX135" i="48"/>
  <c r="CY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N135" i="48"/>
  <c r="DO135" i="48"/>
  <c r="DP135" i="48"/>
  <c r="DQ135" i="48"/>
  <c r="DR135" i="48"/>
  <c r="DS135" i="48"/>
  <c r="DT135" i="48"/>
  <c r="DU135" i="48"/>
  <c r="DV135" i="48"/>
  <c r="DW135" i="48"/>
  <c r="DX135" i="48"/>
  <c r="DY135" i="48"/>
  <c r="DZ135" i="48"/>
  <c r="EA135" i="48"/>
  <c r="EB135" i="48"/>
  <c r="EC135" i="48"/>
  <c r="ED135" i="48"/>
  <c r="EE135" i="48"/>
  <c r="EF135" i="48"/>
  <c r="EG135" i="48"/>
  <c r="EH135" i="48"/>
  <c r="EI135" i="48"/>
  <c r="EJ135" i="48"/>
  <c r="EK135" i="48"/>
  <c r="EL135" i="48"/>
  <c r="EM135" i="48"/>
  <c r="EN135" i="48"/>
  <c r="EO135" i="48"/>
  <c r="EP135" i="48"/>
  <c r="EQ135" i="48"/>
  <c r="ER135" i="48"/>
  <c r="ES135" i="48"/>
  <c r="ET135" i="48"/>
  <c r="EU135" i="48"/>
  <c r="EV135" i="48"/>
  <c r="EW135" i="48"/>
  <c r="EX135" i="48"/>
  <c r="EY135" i="48"/>
  <c r="EZ135" i="48"/>
  <c r="FA135" i="48"/>
  <c r="FB135" i="48"/>
  <c r="FC135" i="48"/>
  <c r="FD135" i="48"/>
  <c r="FE135" i="48"/>
  <c r="FF135" i="48"/>
  <c r="FG135" i="48"/>
  <c r="FH135" i="48"/>
  <c r="FI135" i="48"/>
  <c r="FJ135" i="48"/>
  <c r="FK135" i="48"/>
  <c r="FL135" i="48"/>
  <c r="FM135" i="48"/>
  <c r="FN135" i="48"/>
  <c r="FO135" i="48"/>
  <c r="FP135" i="48"/>
  <c r="FQ135" i="48"/>
  <c r="FR135" i="48"/>
  <c r="FS135" i="48"/>
  <c r="FT135" i="48"/>
  <c r="FU135" i="48"/>
  <c r="FV135" i="48"/>
  <c r="FW135" i="48"/>
  <c r="FX135" i="48"/>
  <c r="FY135" i="48"/>
  <c r="FZ135" i="48"/>
  <c r="GA135" i="48"/>
  <c r="GB135" i="48"/>
  <c r="GC135" i="48"/>
  <c r="GD135" i="48"/>
  <c r="GE135" i="48"/>
  <c r="L30" i="48" l="1"/>
  <c r="K30" i="48"/>
  <c r="F30" i="48" s="1"/>
  <c r="J30" i="48"/>
  <c r="E30" i="48" s="1"/>
  <c r="I30" i="48"/>
  <c r="D30" i="48" s="1"/>
  <c r="G30" i="48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0" i="48"/>
  <c r="G70" i="48" s="1"/>
  <c r="K70" i="48"/>
  <c r="F70" i="48" s="1"/>
  <c r="J70" i="48"/>
  <c r="I70" i="48"/>
  <c r="D70" i="48" s="1"/>
  <c r="L69" i="48"/>
  <c r="K69" i="48"/>
  <c r="F69" i="48" s="1"/>
  <c r="J69" i="48"/>
  <c r="E69" i="48" s="1"/>
  <c r="I69" i="48"/>
  <c r="D69" i="48" s="1"/>
  <c r="L68" i="48"/>
  <c r="G68" i="48" s="1"/>
  <c r="K68" i="48"/>
  <c r="F68" i="48" s="1"/>
  <c r="J68" i="48"/>
  <c r="I68" i="48"/>
  <c r="D68" i="48" s="1"/>
  <c r="H68" i="48" l="1"/>
  <c r="H70" i="48"/>
  <c r="H69" i="48"/>
  <c r="E70" i="48"/>
  <c r="C70" i="48" s="1"/>
  <c r="G69" i="48"/>
  <c r="C69" i="48" s="1"/>
  <c r="E68" i="48"/>
  <c r="C68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F41" i="49"/>
  <c r="K40" i="49"/>
  <c r="J40" i="49"/>
  <c r="I40" i="49"/>
  <c r="H40" i="49"/>
  <c r="G40" i="49"/>
  <c r="F40" i="49"/>
  <c r="F39" i="49"/>
  <c r="F38" i="49"/>
  <c r="F37" i="49"/>
  <c r="K36" i="49"/>
  <c r="J36" i="49"/>
  <c r="I36" i="49"/>
  <c r="H36" i="49"/>
  <c r="G36" i="49"/>
  <c r="F36" i="49"/>
  <c r="F35" i="49"/>
  <c r="K34" i="49"/>
  <c r="J34" i="49"/>
  <c r="I34" i="49"/>
  <c r="H34" i="49"/>
  <c r="G34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60" i="48"/>
  <c r="J60" i="48"/>
  <c r="K60" i="48"/>
  <c r="L60" i="48"/>
  <c r="I61" i="48"/>
  <c r="J61" i="48"/>
  <c r="K61" i="48"/>
  <c r="L61" i="48"/>
  <c r="I62" i="48"/>
  <c r="J62" i="48"/>
  <c r="K62" i="48"/>
  <c r="L62" i="48"/>
  <c r="I65" i="48"/>
  <c r="J65" i="48"/>
  <c r="K65" i="48"/>
  <c r="L65" i="48"/>
  <c r="I66" i="48"/>
  <c r="J66" i="48"/>
  <c r="K66" i="48"/>
  <c r="L66" i="48"/>
  <c r="I67" i="48"/>
  <c r="J67" i="48"/>
  <c r="K67" i="48"/>
  <c r="L67" i="48"/>
  <c r="I71" i="48"/>
  <c r="J71" i="48"/>
  <c r="K71" i="48"/>
  <c r="L71" i="48"/>
  <c r="I72" i="48"/>
  <c r="J72" i="48"/>
  <c r="K72" i="48"/>
  <c r="L72" i="48"/>
  <c r="I75" i="48"/>
  <c r="J75" i="48"/>
  <c r="K75" i="48"/>
  <c r="L75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81" i="48"/>
  <c r="J81" i="48"/>
  <c r="K81" i="48"/>
  <c r="L81" i="48"/>
  <c r="I82" i="48"/>
  <c r="J82" i="48"/>
  <c r="K82" i="48"/>
  <c r="L82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91" i="48"/>
  <c r="J91" i="48"/>
  <c r="K91" i="48"/>
  <c r="L91" i="48"/>
  <c r="I92" i="48"/>
  <c r="J92" i="48"/>
  <c r="K92" i="48"/>
  <c r="L92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I135" i="48" s="1"/>
  <c r="J132" i="48"/>
  <c r="K132" i="48"/>
  <c r="K135" i="48" s="1"/>
  <c r="L132" i="48"/>
  <c r="L135" i="48" s="1"/>
  <c r="I133" i="48"/>
  <c r="J133" i="48"/>
  <c r="K133" i="48"/>
  <c r="L133" i="48"/>
  <c r="J135" i="48" l="1"/>
  <c r="H56" i="49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6" i="48"/>
  <c r="E48" i="48"/>
  <c r="G49" i="48"/>
  <c r="E52" i="48"/>
  <c r="H53" i="48"/>
  <c r="E55" i="48"/>
  <c r="G56" i="48"/>
  <c r="G60" i="48"/>
  <c r="E62" i="48"/>
  <c r="E66" i="48"/>
  <c r="G67" i="48"/>
  <c r="E76" i="48"/>
  <c r="G77" i="48"/>
  <c r="G81" i="48"/>
  <c r="G85" i="48"/>
  <c r="E87" i="48"/>
  <c r="G88" i="48"/>
  <c r="E91" i="48"/>
  <c r="G92" i="48"/>
  <c r="E95" i="48"/>
  <c r="G96" i="48"/>
  <c r="E98" i="48"/>
  <c r="G99" i="48"/>
  <c r="E101" i="48"/>
  <c r="H102" i="48"/>
  <c r="E104" i="48"/>
  <c r="G105" i="48"/>
  <c r="E107" i="48"/>
  <c r="G108" i="48"/>
  <c r="H111" i="48"/>
  <c r="G112" i="48"/>
  <c r="E114" i="48"/>
  <c r="G115" i="48"/>
  <c r="H119" i="48"/>
  <c r="E121" i="48"/>
  <c r="H122" i="48"/>
  <c r="E124" i="48"/>
  <c r="H125" i="48"/>
  <c r="H127" i="48"/>
  <c r="H128" i="48"/>
  <c r="H130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7" i="48"/>
  <c r="EA117" i="48"/>
  <c r="DZ117" i="48"/>
  <c r="DY117" i="48"/>
  <c r="EB93" i="48"/>
  <c r="EA93" i="48"/>
  <c r="DZ93" i="48"/>
  <c r="DY93" i="48"/>
  <c r="EB89" i="48"/>
  <c r="EA89" i="48"/>
  <c r="DZ89" i="48"/>
  <c r="DY89" i="48"/>
  <c r="EB83" i="48"/>
  <c r="EA83" i="48"/>
  <c r="DZ83" i="48"/>
  <c r="DY83" i="48"/>
  <c r="EB79" i="48"/>
  <c r="EA79" i="48"/>
  <c r="DZ79" i="48"/>
  <c r="DY79" i="48"/>
  <c r="EB73" i="48"/>
  <c r="EA73" i="48"/>
  <c r="DZ73" i="48"/>
  <c r="DY73" i="48"/>
  <c r="EB63" i="48"/>
  <c r="EA63" i="48"/>
  <c r="DZ63" i="48"/>
  <c r="DY63" i="48"/>
  <c r="EB58" i="48"/>
  <c r="EA58" i="48"/>
  <c r="DZ58" i="48"/>
  <c r="DY58" i="48"/>
  <c r="EB53" i="48"/>
  <c r="EA53" i="48"/>
  <c r="F53" i="48" s="1"/>
  <c r="DZ53" i="48"/>
  <c r="E53" i="48" s="1"/>
  <c r="DY53" i="48"/>
  <c r="DY8" i="48"/>
  <c r="D8" i="48" s="1"/>
  <c r="EB8" i="48"/>
  <c r="G8" i="48" s="1"/>
  <c r="EA8" i="48"/>
  <c r="F8" i="48" s="1"/>
  <c r="DZ8" i="48"/>
  <c r="E8" i="48" s="1"/>
  <c r="G132" i="48"/>
  <c r="E132" i="48"/>
  <c r="D132" i="48"/>
  <c r="AP136" i="48"/>
  <c r="AO136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6" i="48"/>
  <c r="J43" i="49" s="1"/>
  <c r="GC136" i="48"/>
  <c r="I43" i="49" s="1"/>
  <c r="GB136" i="48"/>
  <c r="H43" i="49" s="1"/>
  <c r="FT136" i="48"/>
  <c r="FR136" i="48"/>
  <c r="FF136" i="48"/>
  <c r="FE136" i="48"/>
  <c r="FD136" i="48"/>
  <c r="EP136" i="48"/>
  <c r="EN136" i="48"/>
  <c r="K62" i="49"/>
  <c r="K38" i="49" s="1"/>
  <c r="DL136" i="48"/>
  <c r="J57" i="49" s="1"/>
  <c r="J33" i="49" s="1"/>
  <c r="DJ136" i="48"/>
  <c r="H57" i="49" s="1"/>
  <c r="H33" i="49" s="1"/>
  <c r="DB136" i="48"/>
  <c r="CZ136" i="48"/>
  <c r="CR136" i="48"/>
  <c r="CP136" i="48"/>
  <c r="CI136" i="48"/>
  <c r="CH136" i="48"/>
  <c r="CF136" i="48"/>
  <c r="BX136" i="48"/>
  <c r="BW136" i="48"/>
  <c r="BV136" i="48"/>
  <c r="BJ136" i="48"/>
  <c r="BH136" i="48"/>
  <c r="BG136" i="48"/>
  <c r="AZ136" i="48"/>
  <c r="AX136" i="48"/>
  <c r="AW136" i="48"/>
  <c r="AF136" i="48"/>
  <c r="K44" i="49" s="1"/>
  <c r="K20" i="49" s="1"/>
  <c r="AD136" i="48"/>
  <c r="I44" i="49" s="1"/>
  <c r="I20" i="49" s="1"/>
  <c r="AC136" i="48"/>
  <c r="H44" i="49" s="1"/>
  <c r="H20" i="49" s="1"/>
  <c r="V136" i="48"/>
  <c r="T136" i="48"/>
  <c r="S136" i="48"/>
  <c r="F132" i="48"/>
  <c r="G131" i="48"/>
  <c r="F130" i="48"/>
  <c r="G130" i="48"/>
  <c r="F129" i="48"/>
  <c r="H129" i="48"/>
  <c r="G129" i="48"/>
  <c r="E129" i="48"/>
  <c r="F128" i="48"/>
  <c r="G128" i="48"/>
  <c r="E128" i="48"/>
  <c r="F127" i="48"/>
  <c r="G127" i="48"/>
  <c r="F126" i="48"/>
  <c r="H126" i="48"/>
  <c r="G126" i="48"/>
  <c r="E126" i="48"/>
  <c r="AV135" i="48"/>
  <c r="AQ135" i="48"/>
  <c r="F125" i="48"/>
  <c r="G125" i="48"/>
  <c r="E125" i="48"/>
  <c r="F124" i="48"/>
  <c r="G124" i="48"/>
  <c r="F123" i="48"/>
  <c r="H123" i="48"/>
  <c r="G123" i="48"/>
  <c r="E123" i="48"/>
  <c r="F122" i="48"/>
  <c r="G122" i="48"/>
  <c r="E122" i="48"/>
  <c r="F121" i="48"/>
  <c r="G121" i="48"/>
  <c r="F120" i="48"/>
  <c r="H120" i="48"/>
  <c r="G120" i="48"/>
  <c r="E120" i="48"/>
  <c r="F119" i="48"/>
  <c r="G119" i="48"/>
  <c r="E119" i="48"/>
  <c r="FQ117" i="48"/>
  <c r="FL117" i="48"/>
  <c r="FG117" i="48"/>
  <c r="G116" i="48"/>
  <c r="E116" i="48"/>
  <c r="H116" i="48"/>
  <c r="F116" i="48"/>
  <c r="E115" i="48"/>
  <c r="F115" i="48"/>
  <c r="D115" i="48"/>
  <c r="G114" i="48"/>
  <c r="H114" i="48"/>
  <c r="F114" i="48"/>
  <c r="G113" i="48"/>
  <c r="E113" i="48"/>
  <c r="H113" i="48"/>
  <c r="F113" i="48"/>
  <c r="D113" i="48"/>
  <c r="E112" i="48"/>
  <c r="F112" i="48"/>
  <c r="G111" i="48"/>
  <c r="E111" i="48"/>
  <c r="F111" i="48"/>
  <c r="D111" i="48"/>
  <c r="G110" i="48"/>
  <c r="E110" i="48"/>
  <c r="H110" i="48"/>
  <c r="F110" i="48"/>
  <c r="E108" i="48"/>
  <c r="F108" i="48"/>
  <c r="D108" i="48"/>
  <c r="G107" i="48"/>
  <c r="F107" i="48"/>
  <c r="G106" i="48"/>
  <c r="E106" i="48"/>
  <c r="H106" i="48"/>
  <c r="F106" i="48"/>
  <c r="D106" i="48"/>
  <c r="E105" i="48"/>
  <c r="H105" i="48"/>
  <c r="F105" i="48"/>
  <c r="G104" i="48"/>
  <c r="H104" i="48"/>
  <c r="F104" i="48"/>
  <c r="D104" i="48"/>
  <c r="G103" i="48"/>
  <c r="E103" i="48"/>
  <c r="H103" i="48"/>
  <c r="F103" i="48"/>
  <c r="E102" i="48"/>
  <c r="F102" i="48"/>
  <c r="D102" i="48"/>
  <c r="G101" i="48"/>
  <c r="F101" i="48"/>
  <c r="G100" i="48"/>
  <c r="E100" i="48"/>
  <c r="H100" i="48"/>
  <c r="F100" i="48"/>
  <c r="D100" i="48"/>
  <c r="E99" i="48"/>
  <c r="F99" i="48"/>
  <c r="G98" i="48"/>
  <c r="F98" i="48"/>
  <c r="D98" i="48"/>
  <c r="G97" i="48"/>
  <c r="E97" i="48"/>
  <c r="H97" i="48"/>
  <c r="F97" i="48"/>
  <c r="E96" i="48"/>
  <c r="F96" i="48"/>
  <c r="D96" i="48"/>
  <c r="G95" i="48"/>
  <c r="F95" i="48"/>
  <c r="FQ93" i="48"/>
  <c r="FL93" i="48"/>
  <c r="FG93" i="48"/>
  <c r="BO93" i="48"/>
  <c r="BN93" i="48"/>
  <c r="BM93" i="48"/>
  <c r="BL93" i="48"/>
  <c r="E92" i="48"/>
  <c r="F92" i="48"/>
  <c r="D92" i="48"/>
  <c r="G91" i="48"/>
  <c r="F91" i="48"/>
  <c r="FQ89" i="48"/>
  <c r="FL89" i="48"/>
  <c r="FG89" i="48"/>
  <c r="BO89" i="48"/>
  <c r="BN89" i="48"/>
  <c r="K89" i="48" s="1"/>
  <c r="BM89" i="48"/>
  <c r="J89" i="48" s="1"/>
  <c r="BL89" i="48"/>
  <c r="I89" i="48" s="1"/>
  <c r="E88" i="48"/>
  <c r="F88" i="48"/>
  <c r="D88" i="48"/>
  <c r="G87" i="48"/>
  <c r="F87" i="48"/>
  <c r="G86" i="48"/>
  <c r="E86" i="48"/>
  <c r="H86" i="48"/>
  <c r="F86" i="48"/>
  <c r="D86" i="48"/>
  <c r="E85" i="48"/>
  <c r="H85" i="48"/>
  <c r="F85" i="48"/>
  <c r="FQ83" i="48"/>
  <c r="FL83" i="48"/>
  <c r="FG83" i="48"/>
  <c r="BO83" i="48"/>
  <c r="BN83" i="48"/>
  <c r="K83" i="48" s="1"/>
  <c r="BM83" i="48"/>
  <c r="J83" i="48" s="1"/>
  <c r="BL83" i="48"/>
  <c r="I83" i="48" s="1"/>
  <c r="G82" i="48"/>
  <c r="E82" i="48"/>
  <c r="H82" i="48"/>
  <c r="F82" i="48"/>
  <c r="D82" i="48"/>
  <c r="E81" i="48"/>
  <c r="H81" i="48"/>
  <c r="F81" i="48"/>
  <c r="FQ79" i="48"/>
  <c r="FL79" i="48"/>
  <c r="FG79" i="48"/>
  <c r="BO79" i="48"/>
  <c r="BN79" i="48"/>
  <c r="K79" i="48" s="1"/>
  <c r="BM79" i="48"/>
  <c r="J79" i="48" s="1"/>
  <c r="BL79" i="48"/>
  <c r="I79" i="48" s="1"/>
  <c r="G78" i="48"/>
  <c r="E78" i="48"/>
  <c r="H78" i="48"/>
  <c r="F78" i="48"/>
  <c r="D78" i="48"/>
  <c r="F77" i="48"/>
  <c r="E77" i="48"/>
  <c r="G76" i="48"/>
  <c r="F76" i="48"/>
  <c r="D76" i="48"/>
  <c r="G75" i="48"/>
  <c r="F75" i="48"/>
  <c r="E75" i="48"/>
  <c r="FQ73" i="48"/>
  <c r="FL73" i="48"/>
  <c r="FG73" i="48"/>
  <c r="BO73" i="48"/>
  <c r="L73" i="48" s="1"/>
  <c r="BN73" i="48"/>
  <c r="K73" i="48" s="1"/>
  <c r="BM73" i="48"/>
  <c r="J73" i="48" s="1"/>
  <c r="BL73" i="48"/>
  <c r="I73" i="48" s="1"/>
  <c r="FQ72" i="48"/>
  <c r="FL72" i="48"/>
  <c r="FG72" i="48"/>
  <c r="G72" i="48"/>
  <c r="F72" i="48"/>
  <c r="E72" i="48"/>
  <c r="G71" i="48"/>
  <c r="E71" i="48"/>
  <c r="H71" i="48"/>
  <c r="F71" i="48"/>
  <c r="D71" i="48"/>
  <c r="F67" i="48"/>
  <c r="E67" i="48"/>
  <c r="G66" i="48"/>
  <c r="F66" i="48"/>
  <c r="D66" i="48"/>
  <c r="G65" i="48"/>
  <c r="F65" i="48"/>
  <c r="E65" i="48"/>
  <c r="FQ63" i="48"/>
  <c r="FL63" i="48"/>
  <c r="FG63" i="48"/>
  <c r="BO63" i="48"/>
  <c r="L63" i="48" s="1"/>
  <c r="BN63" i="48"/>
  <c r="BM63" i="48"/>
  <c r="J63" i="48" s="1"/>
  <c r="BL63" i="48"/>
  <c r="I63" i="48" s="1"/>
  <c r="G62" i="48"/>
  <c r="F62" i="48"/>
  <c r="G61" i="48"/>
  <c r="E61" i="48"/>
  <c r="H61" i="48"/>
  <c r="F61" i="48"/>
  <c r="D61" i="48"/>
  <c r="F60" i="48"/>
  <c r="E60" i="48"/>
  <c r="FQ58" i="48"/>
  <c r="FL58" i="48"/>
  <c r="FG58" i="48"/>
  <c r="BO58" i="48"/>
  <c r="L58" i="48" s="1"/>
  <c r="BN58" i="48"/>
  <c r="BM58" i="48"/>
  <c r="J58" i="48" s="1"/>
  <c r="BL58" i="48"/>
  <c r="I58" i="48" s="1"/>
  <c r="G57" i="48"/>
  <c r="F57" i="48"/>
  <c r="E57" i="48"/>
  <c r="E56" i="48"/>
  <c r="F56" i="48"/>
  <c r="D56" i="48"/>
  <c r="G55" i="48"/>
  <c r="F55" i="48"/>
  <c r="G54" i="48"/>
  <c r="E54" i="48"/>
  <c r="H54" i="48"/>
  <c r="F54" i="48"/>
  <c r="D54" i="48"/>
  <c r="G52" i="48"/>
  <c r="F52" i="48"/>
  <c r="G51" i="48"/>
  <c r="E51" i="48"/>
  <c r="H51" i="48"/>
  <c r="F51" i="48"/>
  <c r="D51" i="48"/>
  <c r="DS49" i="48"/>
  <c r="DN49" i="48"/>
  <c r="DI49" i="48"/>
  <c r="DD49" i="48"/>
  <c r="F49" i="48"/>
  <c r="E49" i="48"/>
  <c r="D49" i="48"/>
  <c r="G48" i="48"/>
  <c r="F48" i="48"/>
  <c r="G47" i="48"/>
  <c r="E47" i="48"/>
  <c r="H47" i="48"/>
  <c r="F47" i="48"/>
  <c r="D47" i="48"/>
  <c r="F46" i="48"/>
  <c r="E46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BO134" i="48" l="1"/>
  <c r="CO134" i="48"/>
  <c r="EW134" i="48"/>
  <c r="R134" i="48"/>
  <c r="BF134" i="48"/>
  <c r="G117" i="48"/>
  <c r="EB134" i="48"/>
  <c r="DI135" i="48"/>
  <c r="BP134" i="48"/>
  <c r="CT134" i="48"/>
  <c r="FB134" i="48"/>
  <c r="DD134" i="48"/>
  <c r="W134" i="48"/>
  <c r="BU134" i="48"/>
  <c r="CY134" i="48"/>
  <c r="EC134" i="48"/>
  <c r="FG134" i="48"/>
  <c r="DI134" i="48"/>
  <c r="AB134" i="48"/>
  <c r="AG134" i="48"/>
  <c r="FV134" i="48"/>
  <c r="I93" i="48"/>
  <c r="I134" i="48" s="1"/>
  <c r="BL134" i="48"/>
  <c r="BZ134" i="48"/>
  <c r="EH134" i="48"/>
  <c r="FL134" i="48"/>
  <c r="DN134" i="48"/>
  <c r="AQ134" i="48"/>
  <c r="AL134" i="48"/>
  <c r="D117" i="48"/>
  <c r="DY134" i="48"/>
  <c r="GA134" i="48"/>
  <c r="J93" i="48"/>
  <c r="J134" i="48" s="1"/>
  <c r="BM134" i="48"/>
  <c r="CE134" i="48"/>
  <c r="EM134" i="48"/>
  <c r="FQ134" i="48"/>
  <c r="DS134" i="48"/>
  <c r="AV134" i="48"/>
  <c r="E117" i="48"/>
  <c r="DZ134" i="48"/>
  <c r="K93" i="48"/>
  <c r="BN134" i="48"/>
  <c r="CJ134" i="48"/>
  <c r="ER134" i="48"/>
  <c r="M134" i="48"/>
  <c r="BA134" i="48"/>
  <c r="F117" i="48"/>
  <c r="EA134" i="48"/>
  <c r="E135" i="48"/>
  <c r="M135" i="48"/>
  <c r="R135" i="48"/>
  <c r="G47" i="49" s="1"/>
  <c r="G23" i="49" s="1"/>
  <c r="F135" i="48"/>
  <c r="BF135" i="48"/>
  <c r="DD135" i="48"/>
  <c r="BA135" i="48"/>
  <c r="G59" i="49"/>
  <c r="G35" i="49" s="1"/>
  <c r="G63" i="48"/>
  <c r="G73" i="48"/>
  <c r="G50" i="49"/>
  <c r="G26" i="49" s="1"/>
  <c r="H46" i="49"/>
  <c r="H22" i="49" s="1"/>
  <c r="H49" i="49"/>
  <c r="H25" i="49" s="1"/>
  <c r="J52" i="49"/>
  <c r="J28" i="49" s="1"/>
  <c r="G61" i="49"/>
  <c r="G37" i="49" s="1"/>
  <c r="I52" i="49"/>
  <c r="I28" i="49" s="1"/>
  <c r="C8" i="48"/>
  <c r="CQ136" i="48"/>
  <c r="I48" i="49" s="1"/>
  <c r="I24" i="49" s="1"/>
  <c r="DU136" i="48"/>
  <c r="I62" i="49"/>
  <c r="I38" i="49" s="1"/>
  <c r="EO136" i="48"/>
  <c r="AM136" i="48"/>
  <c r="U136" i="48"/>
  <c r="J46" i="49" s="1"/>
  <c r="J22" i="49" s="1"/>
  <c r="DV136" i="48"/>
  <c r="J62" i="49"/>
  <c r="J38" i="49" s="1"/>
  <c r="H19" i="49"/>
  <c r="DT136" i="48"/>
  <c r="H62" i="49"/>
  <c r="H38" i="49" s="1"/>
  <c r="I19" i="49"/>
  <c r="F133" i="48"/>
  <c r="J45" i="49"/>
  <c r="J21" i="49" s="1"/>
  <c r="I30" i="49"/>
  <c r="J19" i="49"/>
  <c r="G133" i="48"/>
  <c r="K45" i="49"/>
  <c r="K21" i="49" s="1"/>
  <c r="J30" i="49"/>
  <c r="DC136" i="48"/>
  <c r="J29" i="49"/>
  <c r="K52" i="49"/>
  <c r="K28" i="49" s="1"/>
  <c r="K51" i="49"/>
  <c r="K27" i="49" s="1"/>
  <c r="I29" i="49"/>
  <c r="K30" i="49"/>
  <c r="K29" i="49"/>
  <c r="J51" i="49"/>
  <c r="J27" i="49" s="1"/>
  <c r="I51" i="49"/>
  <c r="I27" i="49" s="1"/>
  <c r="DX93" i="48"/>
  <c r="K63" i="48"/>
  <c r="F63" i="48" s="1"/>
  <c r="DA136" i="48"/>
  <c r="DK136" i="48"/>
  <c r="I57" i="49" s="1"/>
  <c r="I33" i="49" s="1"/>
  <c r="FS136" i="48"/>
  <c r="K58" i="48"/>
  <c r="F58" i="48" s="1"/>
  <c r="L83" i="48"/>
  <c r="G83" i="48" s="1"/>
  <c r="L89" i="48"/>
  <c r="G89" i="48" s="1"/>
  <c r="AE136" i="48"/>
  <c r="J44" i="49" s="1"/>
  <c r="J20" i="49" s="1"/>
  <c r="AY136" i="48"/>
  <c r="J48" i="49" s="1"/>
  <c r="J24" i="49" s="1"/>
  <c r="BI136" i="48"/>
  <c r="J49" i="49" s="1"/>
  <c r="J25" i="49" s="1"/>
  <c r="DX8" i="48"/>
  <c r="L93" i="48"/>
  <c r="L79" i="48"/>
  <c r="G79" i="48" s="1"/>
  <c r="BY136" i="48"/>
  <c r="DW136" i="48"/>
  <c r="GE136" i="48"/>
  <c r="K43" i="49" s="1"/>
  <c r="DX53" i="48"/>
  <c r="DX58" i="48"/>
  <c r="DX63" i="48"/>
  <c r="DX73" i="48"/>
  <c r="DX79" i="48"/>
  <c r="DX83" i="48"/>
  <c r="DX89" i="48"/>
  <c r="DX117" i="48"/>
  <c r="C36" i="48"/>
  <c r="C61" i="48"/>
  <c r="C132" i="48"/>
  <c r="C13" i="48"/>
  <c r="H21" i="48"/>
  <c r="H22" i="48"/>
  <c r="H34" i="48"/>
  <c r="H66" i="48"/>
  <c r="H76" i="48"/>
  <c r="H87" i="48"/>
  <c r="H91" i="48"/>
  <c r="H95" i="48"/>
  <c r="C98" i="48"/>
  <c r="G102" i="48"/>
  <c r="C102" i="48" s="1"/>
  <c r="H107" i="48"/>
  <c r="H112" i="48"/>
  <c r="H115" i="48"/>
  <c r="H117" i="48"/>
  <c r="H121" i="48"/>
  <c r="H124" i="48"/>
  <c r="E127" i="48"/>
  <c r="E130" i="48"/>
  <c r="CS136" i="48"/>
  <c r="K48" i="49" s="1"/>
  <c r="K24" i="49" s="1"/>
  <c r="EQ136" i="48"/>
  <c r="FU136" i="48"/>
  <c r="F131" i="48"/>
  <c r="H37" i="48"/>
  <c r="C40" i="48"/>
  <c r="C41" i="48"/>
  <c r="C43" i="48"/>
  <c r="C45" i="48"/>
  <c r="C47" i="48"/>
  <c r="C51" i="48"/>
  <c r="G53" i="48"/>
  <c r="H56" i="48"/>
  <c r="H88" i="48"/>
  <c r="H92" i="48"/>
  <c r="H96" i="48"/>
  <c r="C100" i="48"/>
  <c r="H108" i="48"/>
  <c r="AN136" i="48"/>
  <c r="E63" i="48"/>
  <c r="H98" i="48"/>
  <c r="H99" i="48"/>
  <c r="CG136" i="48"/>
  <c r="C49" i="48"/>
  <c r="H45" i="48"/>
  <c r="E58" i="48"/>
  <c r="E79" i="48"/>
  <c r="E83" i="48"/>
  <c r="H101" i="48"/>
  <c r="C104" i="48"/>
  <c r="FC136" i="48"/>
  <c r="H48" i="49" s="1"/>
  <c r="H24" i="49" s="1"/>
  <c r="E73" i="48"/>
  <c r="C96" i="48"/>
  <c r="C108" i="48"/>
  <c r="H13" i="48"/>
  <c r="C19" i="48"/>
  <c r="C31" i="48"/>
  <c r="C21" i="48"/>
  <c r="C33" i="48"/>
  <c r="C66" i="48"/>
  <c r="C76" i="48"/>
  <c r="C78" i="48"/>
  <c r="F79" i="48"/>
  <c r="C82" i="48"/>
  <c r="C86" i="48"/>
  <c r="E89" i="48"/>
  <c r="E93" i="48"/>
  <c r="C106" i="48"/>
  <c r="C115" i="48"/>
  <c r="DM136" i="48"/>
  <c r="K57" i="49" s="1"/>
  <c r="K33" i="49" s="1"/>
  <c r="C71" i="48"/>
  <c r="C88" i="48"/>
  <c r="C92" i="48"/>
  <c r="C117" i="48"/>
  <c r="C35" i="48"/>
  <c r="C38" i="48"/>
  <c r="H42" i="48"/>
  <c r="D42" i="48"/>
  <c r="C42" i="48" s="1"/>
  <c r="H44" i="48"/>
  <c r="D44" i="48"/>
  <c r="C44" i="48" s="1"/>
  <c r="H46" i="48"/>
  <c r="D46" i="48"/>
  <c r="C46" i="48" s="1"/>
  <c r="H48" i="48"/>
  <c r="D48" i="48"/>
  <c r="C48" i="48" s="1"/>
  <c r="H55" i="48"/>
  <c r="D55" i="48"/>
  <c r="C55" i="48" s="1"/>
  <c r="H57" i="48"/>
  <c r="D57" i="48"/>
  <c r="C57" i="48" s="1"/>
  <c r="H60" i="48"/>
  <c r="D60" i="48"/>
  <c r="C60" i="48" s="1"/>
  <c r="H62" i="48"/>
  <c r="D62" i="48"/>
  <c r="C62" i="48" s="1"/>
  <c r="H65" i="48"/>
  <c r="D65" i="48"/>
  <c r="C65" i="48" s="1"/>
  <c r="H67" i="48"/>
  <c r="D67" i="48"/>
  <c r="C67" i="48" s="1"/>
  <c r="H72" i="48"/>
  <c r="D72" i="48"/>
  <c r="C72" i="48" s="1"/>
  <c r="H75" i="48"/>
  <c r="D75" i="48"/>
  <c r="C75" i="48" s="1"/>
  <c r="H77" i="48"/>
  <c r="D77" i="48"/>
  <c r="C77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2" i="48"/>
  <c r="D52" i="48"/>
  <c r="C52" i="48" s="1"/>
  <c r="D53" i="48"/>
  <c r="BK73" i="48"/>
  <c r="F73" i="48"/>
  <c r="BK79" i="48"/>
  <c r="D81" i="48"/>
  <c r="C81" i="48" s="1"/>
  <c r="BK83" i="48"/>
  <c r="F83" i="48"/>
  <c r="D85" i="48"/>
  <c r="C85" i="48" s="1"/>
  <c r="D87" i="48"/>
  <c r="C87" i="48" s="1"/>
  <c r="BK89" i="48"/>
  <c r="F89" i="48"/>
  <c r="D91" i="48"/>
  <c r="C91" i="48" s="1"/>
  <c r="D95" i="48"/>
  <c r="C95" i="48" s="1"/>
  <c r="D97" i="48"/>
  <c r="C97" i="48" s="1"/>
  <c r="D99" i="48"/>
  <c r="C99" i="48" s="1"/>
  <c r="D101" i="48"/>
  <c r="C101" i="48" s="1"/>
  <c r="D103" i="48"/>
  <c r="C103" i="48" s="1"/>
  <c r="D105" i="48"/>
  <c r="C105" i="48" s="1"/>
  <c r="D107" i="48"/>
  <c r="C107" i="48" s="1"/>
  <c r="D110" i="48"/>
  <c r="C110" i="48" s="1"/>
  <c r="D112" i="48"/>
  <c r="C112" i="48" s="1"/>
  <c r="D114" i="48"/>
  <c r="C114" i="48" s="1"/>
  <c r="D116" i="48"/>
  <c r="C116" i="48" s="1"/>
  <c r="AL136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49" i="48"/>
  <c r="H9" i="48"/>
  <c r="H18" i="48"/>
  <c r="H24" i="48"/>
  <c r="H27" i="48"/>
  <c r="H35" i="48"/>
  <c r="H39" i="48"/>
  <c r="H40" i="48"/>
  <c r="BK58" i="48"/>
  <c r="C54" i="48"/>
  <c r="C56" i="48"/>
  <c r="G58" i="48"/>
  <c r="BK63" i="48"/>
  <c r="GA136" i="48"/>
  <c r="G43" i="49" s="1"/>
  <c r="BL136" i="48"/>
  <c r="BN136" i="48"/>
  <c r="F93" i="48"/>
  <c r="BK93" i="48"/>
  <c r="BM136" i="48"/>
  <c r="BO136" i="48"/>
  <c r="BU136" i="48"/>
  <c r="CE136" i="48"/>
  <c r="CO136" i="48"/>
  <c r="CY136" i="48"/>
  <c r="C111" i="48"/>
  <c r="C113" i="48"/>
  <c r="DY136" i="48"/>
  <c r="EA136" i="48"/>
  <c r="EM136" i="48"/>
  <c r="FB136" i="48"/>
  <c r="DZ136" i="48"/>
  <c r="EB136" i="48"/>
  <c r="FQ136" i="48"/>
  <c r="D119" i="48"/>
  <c r="C119" i="48" s="1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D128" i="48"/>
  <c r="C128" i="48" s="1"/>
  <c r="D129" i="48"/>
  <c r="C129" i="48" s="1"/>
  <c r="D130" i="48"/>
  <c r="D131" i="48"/>
  <c r="AB136" i="48"/>
  <c r="G44" i="49" s="1"/>
  <c r="G20" i="49" s="1"/>
  <c r="AV136" i="48"/>
  <c r="H132" i="48"/>
  <c r="K134" i="48" l="1"/>
  <c r="DX134" i="48"/>
  <c r="G93" i="48"/>
  <c r="G134" i="48" s="1"/>
  <c r="L134" i="48"/>
  <c r="BK134" i="48"/>
  <c r="BK136" i="48" s="1"/>
  <c r="F134" i="48"/>
  <c r="H135" i="48"/>
  <c r="G135" i="48"/>
  <c r="C135" i="48"/>
  <c r="D135" i="48"/>
  <c r="K46" i="49"/>
  <c r="K22" i="49" s="1"/>
  <c r="I49" i="49"/>
  <c r="I25" i="49" s="1"/>
  <c r="BF136" i="48"/>
  <c r="G49" i="49" s="1"/>
  <c r="G25" i="49" s="1"/>
  <c r="K49" i="49"/>
  <c r="K25" i="49" s="1"/>
  <c r="L136" i="48"/>
  <c r="I46" i="49"/>
  <c r="I22" i="49" s="1"/>
  <c r="K136" i="48"/>
  <c r="G29" i="49"/>
  <c r="J18" i="49"/>
  <c r="H51" i="49"/>
  <c r="H27" i="49" s="1"/>
  <c r="G51" i="49"/>
  <c r="G27" i="49" s="1"/>
  <c r="E133" i="48"/>
  <c r="I45" i="49"/>
  <c r="K19" i="49"/>
  <c r="J42" i="49"/>
  <c r="D133" i="48"/>
  <c r="H45" i="49"/>
  <c r="G48" i="49"/>
  <c r="G24" i="49" s="1"/>
  <c r="C53" i="48"/>
  <c r="G56" i="49"/>
  <c r="G32" i="49" s="1"/>
  <c r="G19" i="49"/>
  <c r="DS136" i="48"/>
  <c r="G62" i="49"/>
  <c r="G38" i="49" s="1"/>
  <c r="G52" i="49"/>
  <c r="G28" i="49" s="1"/>
  <c r="H52" i="49"/>
  <c r="H28" i="49" s="1"/>
  <c r="G54" i="49"/>
  <c r="G30" i="49" s="1"/>
  <c r="H30" i="49"/>
  <c r="C130" i="48"/>
  <c r="DI136" i="48"/>
  <c r="G57" i="49" s="1"/>
  <c r="G33" i="49" s="1"/>
  <c r="C127" i="48"/>
  <c r="DX136" i="48"/>
  <c r="F136" i="48"/>
  <c r="R136" i="48"/>
  <c r="G46" i="49" s="1"/>
  <c r="G22" i="49" s="1"/>
  <c r="E131" i="48"/>
  <c r="H131" i="48"/>
  <c r="H133" i="48"/>
  <c r="J136" i="48"/>
  <c r="I136" i="48"/>
  <c r="H93" i="48"/>
  <c r="D93" i="48"/>
  <c r="C93" i="48" s="1"/>
  <c r="H83" i="48"/>
  <c r="D83" i="48"/>
  <c r="C83" i="48" s="1"/>
  <c r="H73" i="48"/>
  <c r="D73" i="48"/>
  <c r="C73" i="48" s="1"/>
  <c r="H63" i="48"/>
  <c r="D63" i="48"/>
  <c r="C63" i="48" s="1"/>
  <c r="H89" i="48"/>
  <c r="D89" i="48"/>
  <c r="C89" i="48" s="1"/>
  <c r="H79" i="48"/>
  <c r="D79" i="48"/>
  <c r="C79" i="48" s="1"/>
  <c r="H58" i="48"/>
  <c r="D58" i="48"/>
  <c r="C58" i="48" s="1"/>
  <c r="E134" i="48" l="1"/>
  <c r="G136" i="48"/>
  <c r="D134" i="48"/>
  <c r="H134" i="48"/>
  <c r="H136" i="48" s="1"/>
  <c r="K42" i="49"/>
  <c r="C133" i="48"/>
  <c r="K18" i="49"/>
  <c r="G18" i="49"/>
  <c r="H21" i="49"/>
  <c r="H18" i="49" s="1"/>
  <c r="H42" i="49"/>
  <c r="G42" i="49"/>
  <c r="I21" i="49"/>
  <c r="I18" i="49" s="1"/>
  <c r="I42" i="49"/>
  <c r="E136" i="48"/>
  <c r="C131" i="48"/>
  <c r="D136" i="48"/>
  <c r="C134" i="48" l="1"/>
  <c r="C136" i="48" s="1"/>
  <c r="M42" i="49" s="1"/>
</calcChain>
</file>

<file path=xl/sharedStrings.xml><?xml version="1.0" encoding="utf-8"?>
<sst xmlns="http://schemas.openxmlformats.org/spreadsheetml/2006/main" count="675" uniqueCount="363">
  <si>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</si>
  <si>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</si>
  <si>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</si>
  <si>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</si>
  <si>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</si>
  <si>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</si>
  <si>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</si>
  <si>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</si>
  <si>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</si>
  <si>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</si>
  <si>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</si>
  <si>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</si>
  <si>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</si>
  <si>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</si>
  <si>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</si>
  <si>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</si>
  <si>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</si>
  <si>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</si>
  <si>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</si>
  <si>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</si>
  <si>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</si>
  <si>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</si>
  <si>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</si>
  <si>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</si>
  <si>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</si>
  <si>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</si>
  <si>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</si>
  <si>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</si>
  <si>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</si>
  <si>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</si>
  <si>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</si>
  <si>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</si>
  <si>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</si>
  <si>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</si>
  <si>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</si>
  <si>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</si>
  <si>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</si>
  <si>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</si>
  <si>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</si>
  <si>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</si>
  <si>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</si>
  <si>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</si>
  <si>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</si>
  <si>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</si>
  <si>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</si>
  <si>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</si>
  <si>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</si>
  <si>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</si>
  <si>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</si>
  <si>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</si>
  <si>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</si>
  <si>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</si>
  <si>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</si>
  <si>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</si>
  <si>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</si>
  <si>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</si>
  <si>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</si>
  <si>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</si>
  <si>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</si>
  <si>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</si>
  <si>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</si>
  <si>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</si>
  <si>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</si>
  <si>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</si>
  <si>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</si>
  <si>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</si>
  <si>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</si>
  <si>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</si>
  <si>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</si>
  <si>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</si>
  <si>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</si>
  <si>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</si>
  <si>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</si>
  <si>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</si>
  <si>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</si>
  <si>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</si>
  <si>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</si>
  <si>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</si>
  <si>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</si>
  <si>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</si>
  <si>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</si>
  <si>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</si>
  <si>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</si>
  <si>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</si>
  <si>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</si>
  <si>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</si>
  <si>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</si>
  <si>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</si>
  <si>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</si>
  <si>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</si>
  <si>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</si>
  <si>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</si>
  <si>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</si>
  <si>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</si>
  <si>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</si>
  <si>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</si>
  <si>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</si>
  <si>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</si>
  <si>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</si>
  <si>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</si>
  <si>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</si>
  <si>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</si>
  <si>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</si>
  <si>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</si>
  <si>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</si>
  <si>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</si>
  <si>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</si>
  <si>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</si>
  <si>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</si>
  <si>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</si>
  <si>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</si>
  <si>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</si>
  <si>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</si>
  <si>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</si>
  <si>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</si>
  <si>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</si>
  <si>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</si>
  <si>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</si>
  <si>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</si>
  <si>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</si>
  <si>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</si>
  <si>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</si>
  <si>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</si>
  <si>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</si>
  <si>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</si>
  <si>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</si>
  <si>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</si>
  <si>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</si>
  <si>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</si>
  <si>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</si>
  <si>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</si>
  <si>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</si>
  <si>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</si>
  <si>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</si>
  <si>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</si>
  <si>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</si>
  <si>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</si>
  <si>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</si>
  <si>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</si>
  <si>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</si>
  <si>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</si>
  <si>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</si>
  <si>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</si>
  <si>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</si>
  <si>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</si>
  <si>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</si>
  <si>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</si>
  <si>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</si>
  <si>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</si>
  <si>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</si>
  <si>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</si>
  <si>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</si>
  <si>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</si>
  <si>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</si>
  <si>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</si>
  <si>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</si>
  <si>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</si>
  <si>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</si>
  <si>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</si>
  <si>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</si>
  <si>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</si>
  <si>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</si>
  <si>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</si>
  <si>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</si>
  <si>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</si>
  <si>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</si>
  <si>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</si>
  <si>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</si>
  <si>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</si>
  <si>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</si>
  <si>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</si>
  <si>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</si>
  <si>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</si>
  <si>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</si>
  <si>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</si>
  <si>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</si>
  <si>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</si>
  <si>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</si>
  <si>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</si>
  <si>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</si>
  <si>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</si>
  <si>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</si>
  <si>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</si>
  <si>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</si>
  <si>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</si>
  <si>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</si>
  <si>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</si>
  <si>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</si>
  <si>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</si>
  <si>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</si>
  <si>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</si>
  <si>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</si>
  <si>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</si>
  <si>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</si>
  <si>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</si>
  <si>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</si>
  <si>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</si>
  <si>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</si>
  <si>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</si>
  <si>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</si>
  <si>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</si>
  <si>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</si>
  <si>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</si>
  <si>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</si>
  <si>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</si>
  <si>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</si>
  <si>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</si>
  <si>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</si>
  <si>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</si>
  <si>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</si>
  <si>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</si>
  <si>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</si>
  <si>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</si>
  <si>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</si>
  <si>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</si>
  <si>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</si>
  <si>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</si>
  <si>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</si>
  <si>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</si>
  <si>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</si>
  <si>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</si>
  <si>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</si>
  <si>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</si>
  <si>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</si>
  <si>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</si>
  <si>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</si>
  <si>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</si>
  <si>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</si>
  <si>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</si>
  <si>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</si>
  <si>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</si>
  <si>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</si>
  <si>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</si>
  <si>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</si>
  <si>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</si>
  <si>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</si>
  <si>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</si>
  <si>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</si>
  <si>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</si>
  <si>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</si>
  <si>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</si>
  <si>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</si>
  <si>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</si>
  <si>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</si>
  <si>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</si>
  <si>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</si>
  <si>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</si>
  <si>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</si>
  <si>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</si>
  <si>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</si>
  <si>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</si>
  <si>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</si>
  <si>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</si>
  <si>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</si>
  <si>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</si>
  <si>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</si>
  <si>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</si>
  <si>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</si>
  <si>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</si>
  <si>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</si>
  <si>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</si>
  <si>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</si>
  <si>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</si>
  <si>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</si>
  <si>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</si>
  <si>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</si>
  <si>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</si>
  <si>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</si>
  <si>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</si>
  <si>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</si>
  <si>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</si>
  <si>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</si>
  <si>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</si>
  <si>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</si>
  <si>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</si>
  <si>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</si>
  <si>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</si>
  <si>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</si>
  <si>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</si>
  <si>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</si>
  <si>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</si>
  <si>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</si>
  <si>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</si>
  <si>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</si>
  <si>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</si>
  <si>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</si>
  <si>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</si>
  <si>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</si>
  <si>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</si>
  <si>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</si>
  <si>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</si>
  <si>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</si>
  <si>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</si>
  <si>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</si>
  <si>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</si>
  <si>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</si>
  <si>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</si>
  <si>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</si>
  <si>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</si>
  <si>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</si>
  <si>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</si>
  <si>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</si>
  <si>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</si>
  <si>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</si>
  <si>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</si>
  <si>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</si>
  <si>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</si>
  <si>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</si>
  <si>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</si>
  <si>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</si>
  <si>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</si>
  <si>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</si>
  <si>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</si>
  <si>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</si>
  <si>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</si>
  <si>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</si>
  <si>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</si>
  <si>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</si>
  <si>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</si>
  <si>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</si>
  <si>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</si>
  <si>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</si>
  <si>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</si>
  <si>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</si>
  <si>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</si>
  <si>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</si>
  <si>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</si>
  <si>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</si>
  <si>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</si>
  <si>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</si>
  <si>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</si>
  <si>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</si>
  <si>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</si>
  <si>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</si>
  <si>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</si>
  <si>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</si>
  <si>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</si>
  <si>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</si>
  <si>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</si>
  <si>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</si>
  <si>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</si>
  <si>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</si>
  <si>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</si>
  <si>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</si>
  <si>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</si>
  <si>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</si>
  <si>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</si>
  <si>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</si>
  <si>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</si>
  <si>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</si>
  <si>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</si>
  <si>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</si>
  <si>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</si>
  <si>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</si>
  <si>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</si>
  <si>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</si>
  <si>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</si>
  <si>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</si>
  <si>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</si>
  <si>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</si>
  <si>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ФИЛИАЛА "БИРОБИДЖАНСКИЙ" АО "СТРАХОВАЯ ГРУППА "СПАССКИЕ ВОРОТА-М"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</si>
  <si>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01.06.20)</t>
  </si>
  <si>
    <t>Приложение № 
к решению комиссии по ТПГГ  ОМС № 9
от "19" июня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</si>
</sst>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0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164" fontId="18" fillId="9" borderId="60" xfId="0" applyNumberFormat="1" applyFont="1" applyFill="1" applyBorder="1" applyAlignment="1">
      <alignment horizontal="center" vertical="center" wrapText="1"/>
    </xf>
    <xf numFmtId="164" fontId="18" fillId="5" borderId="60" xfId="0" applyNumberFormat="1" applyFont="1" applyFill="1" applyBorder="1" applyAlignment="1">
      <alignment horizontal="center" vertical="center" wrapText="1"/>
    </xf>
    <xf numFmtId="164" fontId="18" fillId="9" borderId="50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4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60" xfId="0" applyFont="1" applyFill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1" fontId="13" fillId="0" borderId="60" xfId="0" applyNumberFormat="1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vertical="center" wrapText="1"/>
    </xf>
    <xf numFmtId="164" fontId="18" fillId="0" borderId="48" xfId="0" applyNumberFormat="1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164" fontId="18" fillId="0" borderId="60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vertical="center" wrapText="1"/>
    </xf>
    <xf numFmtId="3" fontId="13" fillId="0" borderId="0" xfId="0" applyNumberFormat="1" applyFont="1" applyFill="1"/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3" fontId="18" fillId="0" borderId="55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3" fontId="18" fillId="0" borderId="11" xfId="0" applyNumberFormat="1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vertical="center" wrapText="1"/>
    </xf>
    <xf numFmtId="164" fontId="13" fillId="0" borderId="60" xfId="0" applyNumberFormat="1" applyFont="1" applyFill="1" applyBorder="1" applyAlignment="1">
      <alignment horizontal="center" vertical="center" wrapText="1"/>
    </xf>
    <xf numFmtId="0" fontId="19" fillId="0" borderId="64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left" vertical="center" wrapText="1"/>
    </xf>
    <xf numFmtId="0" fontId="19" fillId="0" borderId="63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left" vertical="center" wrapText="1"/>
    </xf>
    <xf numFmtId="0" fontId="12" fillId="0" borderId="59" xfId="0" applyFont="1" applyFill="1" applyBorder="1" applyAlignment="1">
      <alignment horizontal="left" vertical="center" wrapText="1"/>
    </xf>
    <xf numFmtId="0" fontId="12" fillId="0" borderId="48" xfId="0" applyFont="1" applyFill="1" applyBorder="1" applyAlignment="1">
      <alignment horizontal="left" vertical="center" wrapText="1"/>
    </xf>
    <xf numFmtId="0" fontId="13" fillId="0" borderId="62" xfId="0" applyFont="1" applyFill="1" applyBorder="1" applyAlignment="1">
      <alignment horizontal="center" vertical="top" wrapText="1"/>
    </xf>
    <xf numFmtId="0" fontId="19" fillId="0" borderId="58" xfId="0" applyFont="1" applyFill="1" applyBorder="1" applyAlignment="1">
      <alignment horizontal="left" vertical="center" wrapText="1"/>
    </xf>
    <xf numFmtId="0" fontId="0" fillId="0" borderId="59" xfId="0" applyFill="1" applyBorder="1" applyAlignment="1">
      <alignment horizontal="left" vertical="center" wrapText="1"/>
    </xf>
    <xf numFmtId="0" fontId="0" fillId="0" borderId="48" xfId="0" applyFill="1" applyBorder="1" applyAlignment="1">
      <alignment horizontal="left" vertical="center" wrapText="1"/>
    </xf>
    <xf numFmtId="0" fontId="19" fillId="0" borderId="66" xfId="0" applyFont="1" applyFill="1" applyBorder="1" applyAlignment="1">
      <alignment horizontal="left" vertical="center" wrapText="1"/>
    </xf>
    <xf numFmtId="0" fontId="19" fillId="0" borderId="50" xfId="0" applyFont="1" applyFill="1" applyBorder="1" applyAlignment="1">
      <alignment horizontal="left" vertical="center" wrapText="1"/>
    </xf>
    <xf numFmtId="0" fontId="19" fillId="0" borderId="60" xfId="0" applyFont="1" applyFill="1" applyBorder="1" applyAlignment="1">
      <alignment horizontal="left" vertical="center" wrapText="1"/>
    </xf>
    <xf numFmtId="0" fontId="19" fillId="0" borderId="59" xfId="0" applyFont="1" applyFill="1" applyBorder="1" applyAlignment="1">
      <alignment horizontal="left" vertical="center" wrapText="1"/>
    </xf>
    <xf numFmtId="0" fontId="19" fillId="0" borderId="48" xfId="0" applyFont="1" applyFill="1" applyBorder="1" applyAlignment="1">
      <alignment horizontal="left" vertical="center" wrapText="1"/>
    </xf>
    <xf numFmtId="0" fontId="21" fillId="0" borderId="59" xfId="0" applyFont="1" applyFill="1" applyBorder="1" applyAlignment="1">
      <alignment horizontal="left" vertical="center" wrapText="1"/>
    </xf>
    <xf numFmtId="0" fontId="21" fillId="0" borderId="48" xfId="0" applyFont="1" applyFill="1" applyBorder="1" applyAlignment="1">
      <alignment horizontal="left" vertical="center" wrapText="1"/>
    </xf>
    <xf numFmtId="0" fontId="17" fillId="0" borderId="58" xfId="0" applyFont="1" applyFill="1" applyBorder="1" applyAlignment="1">
      <alignment horizontal="left" vertical="center" wrapText="1"/>
    </xf>
    <xf numFmtId="0" fontId="17" fillId="0" borderId="59" xfId="0" applyFont="1" applyFill="1" applyBorder="1" applyAlignment="1">
      <alignment horizontal="left" vertical="center" wrapText="1"/>
    </xf>
    <xf numFmtId="0" fontId="17" fillId="0" borderId="48" xfId="0" applyFont="1" applyFill="1" applyBorder="1" applyAlignment="1">
      <alignment horizontal="left" vertical="center" wrapText="1"/>
    </xf>
    <xf numFmtId="0" fontId="12" fillId="0" borderId="64" xfId="0" applyFont="1" applyFill="1" applyBorder="1" applyAlignment="1">
      <alignment horizontal="left" vertical="center" wrapText="1"/>
    </xf>
    <xf numFmtId="0" fontId="12" fillId="0" borderId="62" xfId="0" applyFont="1" applyFill="1" applyBorder="1" applyAlignment="1">
      <alignment horizontal="left" vertical="center" wrapText="1"/>
    </xf>
    <xf numFmtId="0" fontId="12" fillId="0" borderId="63" xfId="0" applyFont="1" applyFill="1" applyBorder="1" applyAlignment="1">
      <alignment horizontal="left" vertical="center" wrapText="1"/>
    </xf>
    <xf numFmtId="0" fontId="12" fillId="0" borderId="6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55" xfId="0" applyFont="1" applyFill="1" applyBorder="1" applyAlignment="1">
      <alignment horizontal="left" vertical="center" wrapText="1"/>
    </xf>
    <xf numFmtId="0" fontId="12" fillId="0" borderId="66" xfId="0" applyFont="1" applyFill="1" applyBorder="1" applyAlignment="1">
      <alignment horizontal="left" vertical="center" wrapText="1"/>
    </xf>
    <xf numFmtId="0" fontId="12" fillId="0" borderId="50" xfId="0" applyFont="1" applyFill="1" applyBorder="1" applyAlignment="1">
      <alignment horizontal="left" vertical="center" wrapText="1"/>
    </xf>
    <xf numFmtId="0" fontId="12" fillId="0" borderId="60" xfId="0" applyFont="1" applyFill="1" applyBorder="1" applyAlignment="1">
      <alignment horizontal="left" vertical="center" wrapText="1"/>
    </xf>
    <xf numFmtId="0" fontId="12" fillId="0" borderId="58" xfId="10" applyFont="1" applyFill="1" applyBorder="1" applyAlignment="1">
      <alignment horizontal="left" vertical="center" wrapText="1"/>
    </xf>
    <xf numFmtId="0" fontId="12" fillId="0" borderId="59" xfId="10" applyFont="1" applyFill="1" applyBorder="1" applyAlignment="1">
      <alignment horizontal="left" vertical="center" wrapText="1"/>
    </xf>
    <xf numFmtId="0" fontId="12" fillId="0" borderId="48" xfId="10" applyFont="1" applyFill="1" applyBorder="1" applyAlignment="1">
      <alignment horizontal="left" vertical="center" wrapText="1"/>
    </xf>
    <xf numFmtId="0" fontId="12" fillId="0" borderId="64" xfId="0" applyFont="1" applyFill="1" applyBorder="1" applyAlignment="1">
      <alignment horizontal="center" vertical="center" wrapText="1"/>
    </xf>
    <xf numFmtId="0" fontId="12" fillId="0" borderId="65" xfId="0" applyFont="1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0" fillId="0" borderId="66" xfId="0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left" vertical="center" wrapText="1"/>
    </xf>
    <xf numFmtId="0" fontId="16" fillId="0" borderId="62" xfId="0" applyFont="1" applyFill="1" applyBorder="1" applyAlignment="1">
      <alignment horizontal="left" vertical="center" wrapText="1"/>
    </xf>
    <xf numFmtId="0" fontId="16" fillId="0" borderId="63" xfId="0" applyFont="1" applyFill="1" applyBorder="1" applyAlignment="1">
      <alignment horizontal="left" vertical="center" wrapText="1"/>
    </xf>
    <xf numFmtId="0" fontId="12" fillId="0" borderId="47" xfId="0" applyFont="1" applyFill="1" applyBorder="1" applyAlignment="1">
      <alignment horizontal="left" vertical="center" wrapText="1"/>
    </xf>
    <xf numFmtId="0" fontId="8" fillId="0" borderId="58" xfId="0" applyFont="1" applyFill="1" applyBorder="1" applyAlignment="1">
      <alignment horizontal="left" vertical="center" wrapText="1"/>
    </xf>
    <xf numFmtId="0" fontId="8" fillId="0" borderId="59" xfId="0" applyFont="1" applyFill="1" applyBorder="1" applyAlignment="1">
      <alignment horizontal="left" vertical="center" wrapText="1"/>
    </xf>
    <xf numFmtId="0" fontId="8" fillId="0" borderId="48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center" vertical="center" wrapText="1"/>
    </xf>
    <xf numFmtId="49" fontId="15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51" xfId="0" applyFont="1" applyFill="1" applyBorder="1" applyAlignment="1">
      <alignment horizontal="left" vertical="center" wrapText="1"/>
    </xf>
    <xf numFmtId="0" fontId="12" fillId="0" borderId="52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164" fontId="16" fillId="0" borderId="53" xfId="0" applyNumberFormat="1" applyFont="1" applyFill="1" applyBorder="1" applyAlignment="1">
      <alignment horizontal="center" vertical="center" wrapText="1"/>
    </xf>
    <xf numFmtId="164" fontId="16" fillId="0" borderId="56" xfId="0" applyNumberFormat="1" applyFont="1" applyFill="1" applyBorder="1" applyAlignment="1">
      <alignment horizontal="center" vertical="center" wrapText="1"/>
    </xf>
    <xf numFmtId="164" fontId="16" fillId="0" borderId="61" xfId="0" applyNumberFormat="1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3" fillId="0" borderId="57" xfId="0" applyFont="1" applyFill="1" applyBorder="1" applyAlignment="1">
      <alignment horizontal="center" vertical="center" wrapText="1"/>
    </xf>
    <xf numFmtId="0" fontId="0" fillId="0" borderId="61" xfId="0" applyFill="1" applyBorder="1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6"/>
  <sheetViews>
    <sheetView showZeros="0" view="pageBreakPreview" zoomScale="30" zoomScaleNormal="70" zoomScaleSheetLayoutView="30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38"/>
      <c r="B1" s="139" t="s">
        <v>362</v>
      </c>
    </row>
    <row r="2" spans="1:187" ht="141.75" customHeight="1" x14ac:dyDescent="0.25">
      <c r="A2" s="230" t="s">
        <v>361</v>
      </c>
      <c r="B2" s="230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5.75" customHeight="1" thickBot="1" x14ac:dyDescent="0.3">
      <c r="A4" s="207" t="s">
        <v>29</v>
      </c>
      <c r="B4" s="222" t="s">
        <v>28</v>
      </c>
      <c r="C4" s="217" t="s">
        <v>283</v>
      </c>
      <c r="D4" s="224"/>
      <c r="E4" s="224"/>
      <c r="F4" s="224"/>
      <c r="G4" s="225"/>
      <c r="H4" s="228" t="s">
        <v>0</v>
      </c>
      <c r="I4" s="229"/>
      <c r="J4" s="229"/>
      <c r="K4" s="229"/>
      <c r="L4" s="22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200"/>
      <c r="DD4" s="198" t="s">
        <v>1</v>
      </c>
      <c r="DE4" s="199"/>
      <c r="DF4" s="199"/>
      <c r="DG4" s="199"/>
      <c r="DH4" s="199"/>
      <c r="DI4" s="199"/>
      <c r="DJ4" s="199"/>
      <c r="DK4" s="199"/>
      <c r="DL4" s="199"/>
      <c r="DM4" s="200"/>
      <c r="DN4" s="198" t="s">
        <v>2</v>
      </c>
      <c r="DO4" s="199"/>
      <c r="DP4" s="199"/>
      <c r="DQ4" s="199"/>
      <c r="DR4" s="199"/>
      <c r="DS4" s="199"/>
      <c r="DT4" s="199"/>
      <c r="DU4" s="199"/>
      <c r="DV4" s="199"/>
      <c r="DW4" s="200"/>
      <c r="DX4" s="201" t="s">
        <v>3</v>
      </c>
      <c r="DY4" s="202"/>
      <c r="DZ4" s="202"/>
      <c r="EA4" s="202"/>
      <c r="EB4" s="202"/>
      <c r="EC4" s="202"/>
      <c r="ED4" s="202"/>
      <c r="EE4" s="202"/>
      <c r="EF4" s="202"/>
      <c r="EG4" s="202"/>
      <c r="EH4" s="202"/>
      <c r="EI4" s="202"/>
      <c r="EJ4" s="202"/>
      <c r="EK4" s="202"/>
      <c r="EL4" s="202"/>
      <c r="EM4" s="202"/>
      <c r="EN4" s="202"/>
      <c r="EO4" s="202"/>
      <c r="EP4" s="202"/>
      <c r="EQ4" s="202"/>
      <c r="ER4" s="202"/>
      <c r="ES4" s="202"/>
      <c r="ET4" s="202"/>
      <c r="EU4" s="202"/>
      <c r="EV4" s="202"/>
      <c r="EW4" s="202"/>
      <c r="EX4" s="202"/>
      <c r="EY4" s="202"/>
      <c r="EZ4" s="202"/>
      <c r="FA4" s="202"/>
      <c r="FB4" s="202"/>
      <c r="FC4" s="202"/>
      <c r="FD4" s="202"/>
      <c r="FE4" s="202"/>
      <c r="FF4" s="202"/>
      <c r="FG4" s="202"/>
      <c r="FH4" s="202"/>
      <c r="FI4" s="202"/>
      <c r="FJ4" s="202"/>
      <c r="FK4" s="202"/>
      <c r="FL4" s="202"/>
      <c r="FM4" s="202"/>
      <c r="FN4" s="202"/>
      <c r="FO4" s="202"/>
      <c r="FP4" s="202"/>
      <c r="FQ4" s="202"/>
      <c r="FR4" s="202"/>
      <c r="FS4" s="202"/>
      <c r="FT4" s="202"/>
      <c r="FU4" s="203"/>
      <c r="FV4" s="201" t="s">
        <v>106</v>
      </c>
      <c r="FW4" s="202"/>
      <c r="FX4" s="202"/>
      <c r="FY4" s="202"/>
      <c r="FZ4" s="202"/>
      <c r="GA4" s="202"/>
      <c r="GB4" s="202"/>
      <c r="GC4" s="202"/>
      <c r="GD4" s="202"/>
      <c r="GE4" s="203"/>
    </row>
    <row r="5" spans="1:187" s="12" customFormat="1" ht="51.75" customHeight="1" x14ac:dyDescent="0.2">
      <c r="A5" s="204"/>
      <c r="B5" s="223"/>
      <c r="C5" s="219"/>
      <c r="D5" s="226"/>
      <c r="E5" s="226"/>
      <c r="F5" s="226"/>
      <c r="G5" s="227"/>
      <c r="H5" s="204" t="s">
        <v>284</v>
      </c>
      <c r="I5" s="205"/>
      <c r="J5" s="205"/>
      <c r="K5" s="205"/>
      <c r="L5" s="206"/>
      <c r="M5" s="207" t="s">
        <v>271</v>
      </c>
      <c r="N5" s="208"/>
      <c r="O5" s="208"/>
      <c r="P5" s="208"/>
      <c r="Q5" s="208"/>
      <c r="R5" s="209" t="s">
        <v>285</v>
      </c>
      <c r="S5" s="209"/>
      <c r="T5" s="209"/>
      <c r="U5" s="209"/>
      <c r="V5" s="210"/>
      <c r="W5" s="207" t="s">
        <v>278</v>
      </c>
      <c r="X5" s="208"/>
      <c r="Y5" s="208"/>
      <c r="Z5" s="208"/>
      <c r="AA5" s="208"/>
      <c r="AB5" s="209" t="s">
        <v>286</v>
      </c>
      <c r="AC5" s="209"/>
      <c r="AD5" s="209"/>
      <c r="AE5" s="209"/>
      <c r="AF5" s="210"/>
      <c r="AG5" s="207" t="s">
        <v>279</v>
      </c>
      <c r="AH5" s="208"/>
      <c r="AI5" s="208"/>
      <c r="AJ5" s="208"/>
      <c r="AK5" s="208"/>
      <c r="AL5" s="209" t="s">
        <v>287</v>
      </c>
      <c r="AM5" s="209"/>
      <c r="AN5" s="209"/>
      <c r="AO5" s="209"/>
      <c r="AP5" s="210"/>
      <c r="AQ5" s="207" t="s">
        <v>272</v>
      </c>
      <c r="AR5" s="208"/>
      <c r="AS5" s="208"/>
      <c r="AT5" s="208"/>
      <c r="AU5" s="208"/>
      <c r="AV5" s="209" t="s">
        <v>288</v>
      </c>
      <c r="AW5" s="208"/>
      <c r="AX5" s="208"/>
      <c r="AY5" s="208"/>
      <c r="AZ5" s="211"/>
      <c r="BA5" s="212" t="s">
        <v>273</v>
      </c>
      <c r="BB5" s="213"/>
      <c r="BC5" s="213"/>
      <c r="BD5" s="213"/>
      <c r="BE5" s="213"/>
      <c r="BF5" s="205" t="s">
        <v>289</v>
      </c>
      <c r="BG5" s="213"/>
      <c r="BH5" s="213"/>
      <c r="BI5" s="213"/>
      <c r="BJ5" s="214"/>
      <c r="BK5" s="207" t="s">
        <v>290</v>
      </c>
      <c r="BL5" s="209"/>
      <c r="BM5" s="209"/>
      <c r="BN5" s="209"/>
      <c r="BO5" s="210"/>
      <c r="BP5" s="207" t="s">
        <v>277</v>
      </c>
      <c r="BQ5" s="209"/>
      <c r="BR5" s="209"/>
      <c r="BS5" s="209"/>
      <c r="BT5" s="209"/>
      <c r="BU5" s="209" t="s">
        <v>291</v>
      </c>
      <c r="BV5" s="209"/>
      <c r="BW5" s="209"/>
      <c r="BX5" s="209"/>
      <c r="BY5" s="210"/>
      <c r="BZ5" s="207" t="s">
        <v>276</v>
      </c>
      <c r="CA5" s="209"/>
      <c r="CB5" s="209"/>
      <c r="CC5" s="209"/>
      <c r="CD5" s="209"/>
      <c r="CE5" s="209" t="s">
        <v>292</v>
      </c>
      <c r="CF5" s="209"/>
      <c r="CG5" s="209"/>
      <c r="CH5" s="209"/>
      <c r="CI5" s="210"/>
      <c r="CJ5" s="207" t="s">
        <v>275</v>
      </c>
      <c r="CK5" s="208"/>
      <c r="CL5" s="208"/>
      <c r="CM5" s="208"/>
      <c r="CN5" s="208"/>
      <c r="CO5" s="209" t="s">
        <v>293</v>
      </c>
      <c r="CP5" s="209"/>
      <c r="CQ5" s="209"/>
      <c r="CR5" s="209"/>
      <c r="CS5" s="210"/>
      <c r="CT5" s="207" t="s">
        <v>274</v>
      </c>
      <c r="CU5" s="208"/>
      <c r="CV5" s="208"/>
      <c r="CW5" s="208"/>
      <c r="CX5" s="208"/>
      <c r="CY5" s="209" t="s">
        <v>294</v>
      </c>
      <c r="CZ5" s="209"/>
      <c r="DA5" s="209"/>
      <c r="DB5" s="209"/>
      <c r="DC5" s="210"/>
      <c r="DD5" s="207" t="s">
        <v>109</v>
      </c>
      <c r="DE5" s="209"/>
      <c r="DF5" s="209"/>
      <c r="DG5" s="209"/>
      <c r="DH5" s="209"/>
      <c r="DI5" s="209" t="s">
        <v>295</v>
      </c>
      <c r="DJ5" s="209"/>
      <c r="DK5" s="209"/>
      <c r="DL5" s="209"/>
      <c r="DM5" s="210"/>
      <c r="DN5" s="207" t="s">
        <v>266</v>
      </c>
      <c r="DO5" s="209"/>
      <c r="DP5" s="209"/>
      <c r="DQ5" s="209"/>
      <c r="DR5" s="209"/>
      <c r="DS5" s="209" t="s">
        <v>295</v>
      </c>
      <c r="DT5" s="209"/>
      <c r="DU5" s="209"/>
      <c r="DV5" s="209"/>
      <c r="DW5" s="215"/>
      <c r="DX5" s="207" t="s">
        <v>296</v>
      </c>
      <c r="DY5" s="209"/>
      <c r="DZ5" s="209"/>
      <c r="EA5" s="209"/>
      <c r="EB5" s="210"/>
      <c r="EC5" s="216" t="s">
        <v>280</v>
      </c>
      <c r="ED5" s="209"/>
      <c r="EE5" s="209"/>
      <c r="EF5" s="209"/>
      <c r="EG5" s="209"/>
      <c r="EH5" s="209" t="s">
        <v>281</v>
      </c>
      <c r="EI5" s="209"/>
      <c r="EJ5" s="209"/>
      <c r="EK5" s="209"/>
      <c r="EL5" s="209"/>
      <c r="EM5" s="209" t="s">
        <v>297</v>
      </c>
      <c r="EN5" s="209"/>
      <c r="EO5" s="209"/>
      <c r="EP5" s="209"/>
      <c r="EQ5" s="210"/>
      <c r="ER5" s="207" t="s">
        <v>272</v>
      </c>
      <c r="ES5" s="209"/>
      <c r="ET5" s="209"/>
      <c r="EU5" s="209"/>
      <c r="EV5" s="209"/>
      <c r="EW5" s="209" t="s">
        <v>107</v>
      </c>
      <c r="EX5" s="209"/>
      <c r="EY5" s="209"/>
      <c r="EZ5" s="209"/>
      <c r="FA5" s="209"/>
      <c r="FB5" s="209" t="s">
        <v>288</v>
      </c>
      <c r="FC5" s="209"/>
      <c r="FD5" s="209"/>
      <c r="FE5" s="209"/>
      <c r="FF5" s="210"/>
      <c r="FG5" s="207" t="s">
        <v>273</v>
      </c>
      <c r="FH5" s="209"/>
      <c r="FI5" s="209"/>
      <c r="FJ5" s="209"/>
      <c r="FK5" s="209"/>
      <c r="FL5" s="209" t="s">
        <v>108</v>
      </c>
      <c r="FM5" s="209"/>
      <c r="FN5" s="209"/>
      <c r="FO5" s="209"/>
      <c r="FP5" s="209"/>
      <c r="FQ5" s="209" t="s">
        <v>289</v>
      </c>
      <c r="FR5" s="209"/>
      <c r="FS5" s="209"/>
      <c r="FT5" s="209"/>
      <c r="FU5" s="210"/>
      <c r="FV5" s="207" t="s">
        <v>105</v>
      </c>
      <c r="FW5" s="209"/>
      <c r="FX5" s="209"/>
      <c r="FY5" s="209"/>
      <c r="FZ5" s="209"/>
      <c r="GA5" s="209" t="s">
        <v>295</v>
      </c>
      <c r="GB5" s="209"/>
      <c r="GC5" s="209"/>
      <c r="GD5" s="209"/>
      <c r="GE5" s="210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17">
        <v>1</v>
      </c>
      <c r="B8" s="25" t="s">
        <v>5</v>
      </c>
      <c r="C8" s="89">
        <f>D8+E8+F8+G8</f>
        <v>39635534</v>
      </c>
      <c r="D8" s="118">
        <f t="shared" ref="D8:D44" si="0">I8+DJ8+DT8+DY8+GB8</f>
        <v>10726117</v>
      </c>
      <c r="E8" s="119">
        <f t="shared" ref="E8:E44" si="1">J8+DK8+DU8+DZ8+GC8</f>
        <v>10889344</v>
      </c>
      <c r="F8" s="119">
        <f t="shared" ref="F8:F44" si="2">K8+DL8+DV8+EA8+GD8</f>
        <v>8478403</v>
      </c>
      <c r="G8" s="120">
        <f t="shared" ref="G8:G44" si="3">L8+DM8+DW8+EB8+GE8</f>
        <v>9541670</v>
      </c>
      <c r="H8" s="64">
        <f>I8+J8+K8+L8</f>
        <v>12581711</v>
      </c>
      <c r="I8" s="14">
        <f>S8+AC8+AM8+AW8+BG8+BL8</f>
        <v>1981892</v>
      </c>
      <c r="J8" s="14">
        <f>T8+AD8+AN8+AX8+BH8+BM8</f>
        <v>3554297</v>
      </c>
      <c r="K8" s="14">
        <f>U8+AE8+AO8+AY8+BI8+BN8</f>
        <v>3512059</v>
      </c>
      <c r="L8" s="2">
        <f>V8+AF8+AP8+AZ8+BJ8+BO8</f>
        <v>3533463</v>
      </c>
      <c r="M8" s="85">
        <v>12489</v>
      </c>
      <c r="N8" s="14">
        <v>2428</v>
      </c>
      <c r="O8" s="14">
        <v>3380</v>
      </c>
      <c r="P8" s="14">
        <v>3330</v>
      </c>
      <c r="Q8" s="14">
        <v>3351</v>
      </c>
      <c r="R8" s="14">
        <v>6463972</v>
      </c>
      <c r="S8" s="14">
        <v>1002252</v>
      </c>
      <c r="T8" s="14">
        <v>1819527</v>
      </c>
      <c r="U8" s="14">
        <v>1816413</v>
      </c>
      <c r="V8" s="2">
        <v>1825780</v>
      </c>
      <c r="W8" s="64">
        <v>7</v>
      </c>
      <c r="X8" s="14">
        <v>4</v>
      </c>
      <c r="Y8" s="14">
        <v>3</v>
      </c>
      <c r="Z8" s="14">
        <v>0</v>
      </c>
      <c r="AA8" s="14">
        <v>0</v>
      </c>
      <c r="AB8" s="14">
        <v>7077</v>
      </c>
      <c r="AC8" s="14">
        <v>3906</v>
      </c>
      <c r="AD8" s="14">
        <v>3171</v>
      </c>
      <c r="AE8" s="14">
        <v>0</v>
      </c>
      <c r="AF8" s="2">
        <v>0</v>
      </c>
      <c r="AG8" s="64">
        <v>30</v>
      </c>
      <c r="AH8" s="14">
        <v>20</v>
      </c>
      <c r="AI8" s="14">
        <v>10</v>
      </c>
      <c r="AJ8" s="14">
        <v>0</v>
      </c>
      <c r="AK8" s="14">
        <v>0</v>
      </c>
      <c r="AL8" s="14">
        <v>55482</v>
      </c>
      <c r="AM8" s="14">
        <v>36988</v>
      </c>
      <c r="AN8" s="14">
        <v>18494</v>
      </c>
      <c r="AO8" s="14">
        <v>0</v>
      </c>
      <c r="AP8" s="2">
        <v>0</v>
      </c>
      <c r="AQ8" s="64">
        <v>2377</v>
      </c>
      <c r="AR8" s="14">
        <v>247</v>
      </c>
      <c r="AS8" s="14">
        <v>710</v>
      </c>
      <c r="AT8" s="14">
        <v>710</v>
      </c>
      <c r="AU8" s="14">
        <v>710</v>
      </c>
      <c r="AV8" s="14">
        <v>2315241</v>
      </c>
      <c r="AW8" s="14">
        <v>238953</v>
      </c>
      <c r="AX8" s="14">
        <v>692096</v>
      </c>
      <c r="AY8" s="14">
        <v>692096</v>
      </c>
      <c r="AZ8" s="2">
        <v>692096</v>
      </c>
      <c r="BA8" s="85">
        <v>2810</v>
      </c>
      <c r="BB8" s="14">
        <v>709</v>
      </c>
      <c r="BC8" s="14">
        <v>706</v>
      </c>
      <c r="BD8" s="14">
        <v>692</v>
      </c>
      <c r="BE8" s="14">
        <v>703</v>
      </c>
      <c r="BF8" s="14">
        <v>3514932</v>
      </c>
      <c r="BG8" s="14">
        <v>663631</v>
      </c>
      <c r="BH8" s="14">
        <v>958061</v>
      </c>
      <c r="BI8" s="14">
        <v>940602</v>
      </c>
      <c r="BJ8" s="95">
        <v>952638</v>
      </c>
      <c r="BK8" s="64">
        <f>BL8+BM8+BN8+BO8</f>
        <v>225007</v>
      </c>
      <c r="BL8" s="106">
        <f>BV8+CF8+CP8+CZ8</f>
        <v>36162</v>
      </c>
      <c r="BM8" s="106">
        <f t="shared" ref="BM8" si="4">BW8+CG8+CQ8+DA8</f>
        <v>62948</v>
      </c>
      <c r="BN8" s="106">
        <f t="shared" ref="BN8" si="5">BX8+CH8+CR8+DB8</f>
        <v>62948</v>
      </c>
      <c r="BO8" s="107">
        <f t="shared" ref="BO8" si="6">BY8+CI8+CS8+DC8</f>
        <v>62949</v>
      </c>
      <c r="BP8" s="85">
        <v>54</v>
      </c>
      <c r="BQ8" s="14">
        <v>0</v>
      </c>
      <c r="BR8" s="14">
        <v>18</v>
      </c>
      <c r="BS8" s="14">
        <v>18</v>
      </c>
      <c r="BT8" s="14">
        <v>18</v>
      </c>
      <c r="BU8" s="14">
        <v>143516</v>
      </c>
      <c r="BV8" s="14">
        <v>23033</v>
      </c>
      <c r="BW8" s="14">
        <v>40161</v>
      </c>
      <c r="BX8" s="14">
        <v>40161</v>
      </c>
      <c r="BY8" s="95">
        <v>40161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19</v>
      </c>
      <c r="CU8" s="14">
        <v>1</v>
      </c>
      <c r="CV8" s="14">
        <v>6</v>
      </c>
      <c r="CW8" s="14">
        <v>6</v>
      </c>
      <c r="CX8" s="14">
        <v>6</v>
      </c>
      <c r="CY8" s="14">
        <v>81491</v>
      </c>
      <c r="CZ8" s="14">
        <v>13129</v>
      </c>
      <c r="DA8" s="14">
        <v>22787</v>
      </c>
      <c r="DB8" s="14">
        <v>22787</v>
      </c>
      <c r="DC8" s="2">
        <v>22788</v>
      </c>
      <c r="DD8" s="85">
        <v>546</v>
      </c>
      <c r="DE8" s="14">
        <v>178</v>
      </c>
      <c r="DF8" s="14">
        <v>148</v>
      </c>
      <c r="DG8" s="14">
        <v>96</v>
      </c>
      <c r="DH8" s="14">
        <v>124</v>
      </c>
      <c r="DI8" s="14">
        <v>23030740</v>
      </c>
      <c r="DJ8" s="14">
        <v>7698557</v>
      </c>
      <c r="DK8" s="14">
        <v>6351065</v>
      </c>
      <c r="DL8" s="14">
        <v>4012776</v>
      </c>
      <c r="DM8" s="2">
        <v>4968342</v>
      </c>
      <c r="DN8" s="64">
        <v>237</v>
      </c>
      <c r="DO8" s="14">
        <v>62</v>
      </c>
      <c r="DP8" s="14">
        <v>58</v>
      </c>
      <c r="DQ8" s="14">
        <v>56</v>
      </c>
      <c r="DR8" s="14">
        <v>61</v>
      </c>
      <c r="DS8" s="14">
        <v>3574118</v>
      </c>
      <c r="DT8" s="14">
        <v>931427</v>
      </c>
      <c r="DU8" s="14">
        <v>877076</v>
      </c>
      <c r="DV8" s="14">
        <v>839659</v>
      </c>
      <c r="DW8" s="95">
        <v>925956</v>
      </c>
      <c r="DX8" s="64">
        <f>DY8+DZ8+EB8+EA8</f>
        <v>448965</v>
      </c>
      <c r="DY8" s="14">
        <f>EN8+FC8+FR8</f>
        <v>114241</v>
      </c>
      <c r="DZ8" s="14">
        <f>EO8+FD8+FS8</f>
        <v>106906</v>
      </c>
      <c r="EA8" s="14">
        <f>EP8+FE8+FT8</f>
        <v>113909</v>
      </c>
      <c r="EB8" s="2">
        <f>EQ8+FF8+FU8</f>
        <v>113909</v>
      </c>
      <c r="EC8" s="85">
        <v>424</v>
      </c>
      <c r="ED8" s="14">
        <v>112</v>
      </c>
      <c r="EE8" s="14">
        <v>102</v>
      </c>
      <c r="EF8" s="14">
        <v>105</v>
      </c>
      <c r="EG8" s="14">
        <v>105</v>
      </c>
      <c r="EH8" s="14">
        <v>1924</v>
      </c>
      <c r="EI8" s="14">
        <v>490</v>
      </c>
      <c r="EJ8" s="14">
        <v>458</v>
      </c>
      <c r="EK8" s="14">
        <v>488</v>
      </c>
      <c r="EL8" s="14">
        <v>488</v>
      </c>
      <c r="EM8" s="14">
        <v>448965</v>
      </c>
      <c r="EN8" s="14">
        <v>114241</v>
      </c>
      <c r="EO8" s="14">
        <v>106906</v>
      </c>
      <c r="EP8" s="14">
        <v>113909</v>
      </c>
      <c r="EQ8" s="2">
        <v>113909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19"/>
      <c r="B9" s="128" t="s">
        <v>110</v>
      </c>
      <c r="C9" s="88">
        <f t="shared" ref="C9:C86" si="7">D9+E9+F9+G9</f>
        <v>197481</v>
      </c>
      <c r="D9" s="52">
        <f t="shared" si="0"/>
        <v>197481</v>
      </c>
      <c r="E9" s="6">
        <f t="shared" si="1"/>
        <v>0</v>
      </c>
      <c r="F9" s="6">
        <f t="shared" si="2"/>
        <v>0</v>
      </c>
      <c r="G9" s="96">
        <f t="shared" si="3"/>
        <v>0</v>
      </c>
      <c r="H9" s="52">
        <f t="shared" ref="H9:H86" si="8">I9+J9+K9+L9</f>
        <v>0</v>
      </c>
      <c r="I9" s="6">
        <f t="shared" ref="I9:I86" si="9">S9+AC9+AM9+AW9+BG9+BL9</f>
        <v>0</v>
      </c>
      <c r="J9" s="6">
        <f t="shared" ref="J9:J86" si="10">T9+AD9+AN9+AX9+BH9+BM9</f>
        <v>0</v>
      </c>
      <c r="K9" s="6">
        <f t="shared" ref="K9:K86" si="11">U9+AE9+AO9+AY9+BI9+BN9</f>
        <v>0</v>
      </c>
      <c r="L9" s="3">
        <f t="shared" ref="L9:L86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1</v>
      </c>
      <c r="DE9" s="6">
        <v>1</v>
      </c>
      <c r="DF9" s="6">
        <v>0</v>
      </c>
      <c r="DG9" s="6">
        <v>0</v>
      </c>
      <c r="DH9" s="6">
        <v>0</v>
      </c>
      <c r="DI9" s="6">
        <v>197481</v>
      </c>
      <c r="DJ9" s="6">
        <v>197481</v>
      </c>
      <c r="DK9" s="6">
        <v>0</v>
      </c>
      <c r="DL9" s="6">
        <v>0</v>
      </c>
      <c r="DM9" s="3">
        <v>0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19"/>
      <c r="B10" s="27" t="s">
        <v>357</v>
      </c>
      <c r="C10" s="88">
        <f t="shared" ref="C10" si="13">D10+E10+F10+G10</f>
        <v>79810</v>
      </c>
      <c r="D10" s="52">
        <f t="shared" ref="D10" si="14">I10+DJ10+DT10+DY10+GB10</f>
        <v>0</v>
      </c>
      <c r="E10" s="146">
        <f t="shared" ref="E10" si="15">J10+DK10+DU10+DZ10+GC10</f>
        <v>19470</v>
      </c>
      <c r="F10" s="146">
        <f t="shared" ref="F10" si="16">K10+DL10+DV10+EA10+GD10</f>
        <v>21172</v>
      </c>
      <c r="G10" s="149">
        <f t="shared" ref="G10" si="17">L10+DM10+DW10+EB10+GE10</f>
        <v>39168</v>
      </c>
      <c r="H10" s="52">
        <f t="shared" ref="H10" si="18">I10+J10+K10+L10</f>
        <v>79810</v>
      </c>
      <c r="I10" s="146">
        <f t="shared" ref="I10" si="19">S10+AC10+AM10+AW10+BG10+BL10</f>
        <v>0</v>
      </c>
      <c r="J10" s="146">
        <f t="shared" ref="J10" si="20">T10+AD10+AN10+AX10+BH10+BM10</f>
        <v>19470</v>
      </c>
      <c r="K10" s="146">
        <f t="shared" ref="K10" si="21">U10+AE10+AO10+AY10+BI10+BN10</f>
        <v>21172</v>
      </c>
      <c r="L10" s="3">
        <f t="shared" ref="L10" si="22">V10+AF10+AP10+AZ10+BJ10+BO10</f>
        <v>39168</v>
      </c>
      <c r="M10" s="81"/>
      <c r="N10" s="146"/>
      <c r="O10" s="146"/>
      <c r="P10" s="146"/>
      <c r="Q10" s="146"/>
      <c r="R10" s="146"/>
      <c r="S10" s="146"/>
      <c r="T10" s="146"/>
      <c r="U10" s="146"/>
      <c r="V10" s="3"/>
      <c r="W10" s="52"/>
      <c r="X10" s="146"/>
      <c r="Y10" s="146"/>
      <c r="Z10" s="146"/>
      <c r="AA10" s="146"/>
      <c r="AB10" s="146"/>
      <c r="AC10" s="146"/>
      <c r="AD10" s="146"/>
      <c r="AE10" s="146"/>
      <c r="AF10" s="3"/>
      <c r="AG10" s="52"/>
      <c r="AH10" s="146"/>
      <c r="AI10" s="146"/>
      <c r="AJ10" s="146"/>
      <c r="AK10" s="146"/>
      <c r="AL10" s="146"/>
      <c r="AM10" s="146"/>
      <c r="AN10" s="146"/>
      <c r="AO10" s="146"/>
      <c r="AP10" s="3"/>
      <c r="AQ10" s="52"/>
      <c r="AR10" s="146"/>
      <c r="AS10" s="146"/>
      <c r="AT10" s="146"/>
      <c r="AU10" s="146"/>
      <c r="AV10" s="146"/>
      <c r="AW10" s="146"/>
      <c r="AX10" s="146"/>
      <c r="AY10" s="146"/>
      <c r="AZ10" s="3"/>
      <c r="BA10" s="81">
        <v>830</v>
      </c>
      <c r="BB10" s="146">
        <v>0</v>
      </c>
      <c r="BC10" s="146">
        <v>260</v>
      </c>
      <c r="BD10" s="146">
        <v>200</v>
      </c>
      <c r="BE10" s="146">
        <v>370</v>
      </c>
      <c r="BF10" s="146">
        <v>79810</v>
      </c>
      <c r="BG10" s="146">
        <v>0</v>
      </c>
      <c r="BH10" s="146">
        <v>19470</v>
      </c>
      <c r="BI10" s="146">
        <v>21172</v>
      </c>
      <c r="BJ10" s="149">
        <v>39168</v>
      </c>
      <c r="BK10" s="52"/>
      <c r="BL10" s="8"/>
      <c r="BM10" s="8"/>
      <c r="BN10" s="8"/>
      <c r="BO10" s="50"/>
      <c r="BP10" s="81"/>
      <c r="BQ10" s="146"/>
      <c r="BR10" s="146"/>
      <c r="BS10" s="146"/>
      <c r="BT10" s="146"/>
      <c r="BU10" s="146"/>
      <c r="BV10" s="146"/>
      <c r="BW10" s="146"/>
      <c r="BX10" s="146"/>
      <c r="BY10" s="149"/>
      <c r="BZ10" s="52"/>
      <c r="CA10" s="146"/>
      <c r="CB10" s="146"/>
      <c r="CC10" s="146"/>
      <c r="CD10" s="146"/>
      <c r="CE10" s="146"/>
      <c r="CF10" s="146"/>
      <c r="CG10" s="146"/>
      <c r="CH10" s="146"/>
      <c r="CI10" s="3"/>
      <c r="CJ10" s="81"/>
      <c r="CK10" s="146"/>
      <c r="CL10" s="146"/>
      <c r="CM10" s="146"/>
      <c r="CN10" s="146"/>
      <c r="CO10" s="146"/>
      <c r="CP10" s="146"/>
      <c r="CQ10" s="146"/>
      <c r="CR10" s="146"/>
      <c r="CS10" s="149"/>
      <c r="CT10" s="52"/>
      <c r="CU10" s="146"/>
      <c r="CV10" s="146"/>
      <c r="CW10" s="146"/>
      <c r="CX10" s="146"/>
      <c r="CY10" s="146"/>
      <c r="CZ10" s="146"/>
      <c r="DA10" s="146"/>
      <c r="DB10" s="146"/>
      <c r="DC10" s="3"/>
      <c r="DD10" s="81"/>
      <c r="DE10" s="146"/>
      <c r="DF10" s="146"/>
      <c r="DG10" s="146"/>
      <c r="DH10" s="146"/>
      <c r="DI10" s="146"/>
      <c r="DJ10" s="146"/>
      <c r="DK10" s="146"/>
      <c r="DL10" s="146"/>
      <c r="DM10" s="3"/>
      <c r="DN10" s="52"/>
      <c r="DO10" s="146"/>
      <c r="DP10" s="146"/>
      <c r="DQ10" s="146"/>
      <c r="DR10" s="146"/>
      <c r="DS10" s="146"/>
      <c r="DT10" s="146"/>
      <c r="DU10" s="146"/>
      <c r="DV10" s="146"/>
      <c r="DW10" s="149"/>
      <c r="DX10" s="52"/>
      <c r="DY10" s="146"/>
      <c r="DZ10" s="146"/>
      <c r="EA10" s="146"/>
      <c r="EB10" s="3"/>
      <c r="EC10" s="81"/>
      <c r="ED10" s="146"/>
      <c r="EE10" s="146"/>
      <c r="EF10" s="146"/>
      <c r="EG10" s="146"/>
      <c r="EH10" s="146"/>
      <c r="EI10" s="146"/>
      <c r="EJ10" s="146"/>
      <c r="EK10" s="146"/>
      <c r="EL10" s="146"/>
      <c r="EM10" s="146"/>
      <c r="EN10" s="146"/>
      <c r="EO10" s="146"/>
      <c r="EP10" s="146"/>
      <c r="EQ10" s="3"/>
      <c r="ER10" s="52"/>
      <c r="ES10" s="146"/>
      <c r="ET10" s="146"/>
      <c r="EU10" s="146"/>
      <c r="EV10" s="146"/>
      <c r="EW10" s="146"/>
      <c r="EX10" s="146"/>
      <c r="EY10" s="146"/>
      <c r="EZ10" s="146"/>
      <c r="FA10" s="146"/>
      <c r="FB10" s="146"/>
      <c r="FC10" s="146"/>
      <c r="FD10" s="146"/>
      <c r="FE10" s="146"/>
      <c r="FF10" s="3"/>
      <c r="FG10" s="81"/>
      <c r="FH10" s="146"/>
      <c r="FI10" s="146"/>
      <c r="FJ10" s="146"/>
      <c r="FK10" s="146"/>
      <c r="FL10" s="146"/>
      <c r="FM10" s="146"/>
      <c r="FN10" s="146"/>
      <c r="FO10" s="146"/>
      <c r="FP10" s="146"/>
      <c r="FQ10" s="146"/>
      <c r="FR10" s="146"/>
      <c r="FS10" s="146"/>
      <c r="FT10" s="146"/>
      <c r="FU10" s="149"/>
      <c r="FV10" s="52"/>
      <c r="FW10" s="8"/>
      <c r="FX10" s="8"/>
      <c r="FY10" s="8"/>
      <c r="FZ10" s="8"/>
      <c r="GA10" s="146"/>
      <c r="GB10" s="8"/>
      <c r="GC10" s="8"/>
      <c r="GD10" s="8"/>
      <c r="GE10" s="50"/>
    </row>
    <row r="11" spans="1:187" s="1" customFormat="1" ht="16.5" customHeight="1" x14ac:dyDescent="0.25">
      <c r="A11" s="219"/>
      <c r="B11" s="27" t="s">
        <v>95</v>
      </c>
      <c r="C11" s="88">
        <f t="shared" si="7"/>
        <v>293174</v>
      </c>
      <c r="D11" s="52">
        <f t="shared" si="0"/>
        <v>0</v>
      </c>
      <c r="E11" s="6">
        <f t="shared" si="1"/>
        <v>97724</v>
      </c>
      <c r="F11" s="6">
        <f t="shared" si="2"/>
        <v>97725</v>
      </c>
      <c r="G11" s="96">
        <f t="shared" si="3"/>
        <v>97725</v>
      </c>
      <c r="H11" s="52">
        <f t="shared" si="8"/>
        <v>293174</v>
      </c>
      <c r="I11" s="6">
        <f t="shared" si="9"/>
        <v>0</v>
      </c>
      <c r="J11" s="6">
        <f t="shared" si="10"/>
        <v>97724</v>
      </c>
      <c r="K11" s="6">
        <f t="shared" si="11"/>
        <v>97725</v>
      </c>
      <c r="L11" s="3">
        <f t="shared" si="12"/>
        <v>97725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2045</v>
      </c>
      <c r="BB11" s="6">
        <v>0</v>
      </c>
      <c r="BC11" s="6">
        <v>681</v>
      </c>
      <c r="BD11" s="6">
        <v>682</v>
      </c>
      <c r="BE11" s="6">
        <v>682</v>
      </c>
      <c r="BF11" s="6">
        <v>293174</v>
      </c>
      <c r="BG11" s="6">
        <v>0</v>
      </c>
      <c r="BH11" s="6">
        <v>97724</v>
      </c>
      <c r="BI11" s="6">
        <v>97725</v>
      </c>
      <c r="BJ11" s="96">
        <v>97725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19"/>
      <c r="B12" s="27" t="s">
        <v>69</v>
      </c>
      <c r="C12" s="88">
        <f t="shared" si="7"/>
        <v>160131</v>
      </c>
      <c r="D12" s="52">
        <f t="shared" si="0"/>
        <v>35170</v>
      </c>
      <c r="E12" s="6">
        <f t="shared" si="1"/>
        <v>41709</v>
      </c>
      <c r="F12" s="6">
        <f t="shared" si="2"/>
        <v>41626</v>
      </c>
      <c r="G12" s="96">
        <f t="shared" si="3"/>
        <v>41626</v>
      </c>
      <c r="H12" s="52">
        <f t="shared" si="8"/>
        <v>160131</v>
      </c>
      <c r="I12" s="6">
        <f t="shared" si="9"/>
        <v>35170</v>
      </c>
      <c r="J12" s="6">
        <f t="shared" si="10"/>
        <v>41709</v>
      </c>
      <c r="K12" s="6">
        <f t="shared" si="11"/>
        <v>41626</v>
      </c>
      <c r="L12" s="3">
        <f t="shared" si="12"/>
        <v>41626</v>
      </c>
      <c r="M12" s="81">
        <v>1934</v>
      </c>
      <c r="N12" s="6">
        <v>472</v>
      </c>
      <c r="O12" s="6">
        <v>488</v>
      </c>
      <c r="P12" s="6">
        <v>487</v>
      </c>
      <c r="Q12" s="6">
        <v>487</v>
      </c>
      <c r="R12" s="6">
        <v>160131</v>
      </c>
      <c r="S12" s="6">
        <v>35170</v>
      </c>
      <c r="T12" s="6">
        <v>41709</v>
      </c>
      <c r="U12" s="6">
        <v>41626</v>
      </c>
      <c r="V12" s="3">
        <v>41626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19"/>
      <c r="B13" s="153" t="s">
        <v>91</v>
      </c>
      <c r="C13" s="88">
        <f t="shared" si="7"/>
        <v>21298</v>
      </c>
      <c r="D13" s="52">
        <f t="shared" si="0"/>
        <v>0</v>
      </c>
      <c r="E13" s="6">
        <f t="shared" si="1"/>
        <v>7344</v>
      </c>
      <c r="F13" s="6">
        <f t="shared" si="2"/>
        <v>6977</v>
      </c>
      <c r="G13" s="96">
        <f t="shared" si="3"/>
        <v>6977</v>
      </c>
      <c r="H13" s="52">
        <f t="shared" si="8"/>
        <v>21298</v>
      </c>
      <c r="I13" s="6">
        <f t="shared" si="9"/>
        <v>0</v>
      </c>
      <c r="J13" s="6">
        <f t="shared" si="10"/>
        <v>7344</v>
      </c>
      <c r="K13" s="6">
        <f t="shared" si="11"/>
        <v>6977</v>
      </c>
      <c r="L13" s="3">
        <f t="shared" si="12"/>
        <v>6977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58</v>
      </c>
      <c r="BB13" s="6">
        <v>0</v>
      </c>
      <c r="BC13" s="6">
        <v>20</v>
      </c>
      <c r="BD13" s="6">
        <v>19</v>
      </c>
      <c r="BE13" s="6">
        <v>19</v>
      </c>
      <c r="BF13" s="6">
        <v>21298</v>
      </c>
      <c r="BG13" s="6">
        <v>0</v>
      </c>
      <c r="BH13" s="6">
        <v>7344</v>
      </c>
      <c r="BI13" s="6">
        <v>6977</v>
      </c>
      <c r="BJ13" s="96">
        <v>6977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19"/>
      <c r="B14" s="153" t="s">
        <v>76</v>
      </c>
      <c r="C14" s="88">
        <f t="shared" si="7"/>
        <v>8449</v>
      </c>
      <c r="D14" s="52">
        <f t="shared" si="0"/>
        <v>0</v>
      </c>
      <c r="E14" s="6">
        <f t="shared" si="1"/>
        <v>2937</v>
      </c>
      <c r="F14" s="6">
        <f t="shared" si="2"/>
        <v>2570</v>
      </c>
      <c r="G14" s="96">
        <f t="shared" si="3"/>
        <v>2942</v>
      </c>
      <c r="H14" s="55">
        <f t="shared" si="8"/>
        <v>8449</v>
      </c>
      <c r="I14" s="49">
        <f t="shared" si="9"/>
        <v>0</v>
      </c>
      <c r="J14" s="49">
        <f t="shared" si="10"/>
        <v>2937</v>
      </c>
      <c r="K14" s="49">
        <f t="shared" si="11"/>
        <v>2570</v>
      </c>
      <c r="L14" s="24">
        <f t="shared" si="12"/>
        <v>2942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23</v>
      </c>
      <c r="BB14" s="6">
        <v>0</v>
      </c>
      <c r="BC14" s="6">
        <v>8</v>
      </c>
      <c r="BD14" s="6">
        <v>7</v>
      </c>
      <c r="BE14" s="6">
        <v>8</v>
      </c>
      <c r="BF14" s="6">
        <v>8449</v>
      </c>
      <c r="BG14" s="6">
        <v>0</v>
      </c>
      <c r="BH14" s="6">
        <v>2937</v>
      </c>
      <c r="BI14" s="6">
        <v>2570</v>
      </c>
      <c r="BJ14" s="96">
        <v>2942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19"/>
      <c r="B15" s="130" t="s">
        <v>92</v>
      </c>
      <c r="C15" s="88">
        <f t="shared" ref="C15:C17" si="23">D15+E15+F15+G15</f>
        <v>5349</v>
      </c>
      <c r="D15" s="52">
        <f t="shared" ref="D15:D17" si="24">I15+DJ15+DT15+DY15+GB15</f>
        <v>0</v>
      </c>
      <c r="E15" s="146">
        <f t="shared" ref="E15:E17" si="25">J15+DK15+DU15+DZ15+GC15</f>
        <v>1605</v>
      </c>
      <c r="F15" s="146">
        <f t="shared" ref="F15:F17" si="26">K15+DL15+DV15+EA15+GD15</f>
        <v>1605</v>
      </c>
      <c r="G15" s="149">
        <f t="shared" ref="G15:G17" si="27">L15+DM15+DW15+EB15+GE15</f>
        <v>2139</v>
      </c>
      <c r="H15" s="55">
        <f t="shared" ref="H15:H17" si="28">I15+J15+K15+L15</f>
        <v>5349</v>
      </c>
      <c r="I15" s="148">
        <f t="shared" ref="I15:I17" si="29">S15+AC15+AM15+AW15+BG15+BL15</f>
        <v>0</v>
      </c>
      <c r="J15" s="148">
        <f t="shared" ref="J15:J17" si="30">T15+AD15+AN15+AX15+BH15+BM15</f>
        <v>1605</v>
      </c>
      <c r="K15" s="148">
        <f t="shared" ref="K15:K17" si="31">U15+AE15+AO15+AY15+BI15+BN15</f>
        <v>1605</v>
      </c>
      <c r="L15" s="147">
        <f t="shared" ref="L15:L17" si="32">V15+AF15+AP15+AZ15+BJ15+BO15</f>
        <v>2139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10</v>
      </c>
      <c r="BB15" s="146">
        <v>0</v>
      </c>
      <c r="BC15" s="146">
        <v>3</v>
      </c>
      <c r="BD15" s="146">
        <v>3</v>
      </c>
      <c r="BE15" s="146">
        <v>4</v>
      </c>
      <c r="BF15" s="146">
        <v>5349</v>
      </c>
      <c r="BG15" s="6">
        <v>0</v>
      </c>
      <c r="BH15" s="6">
        <v>1605</v>
      </c>
      <c r="BI15" s="6">
        <v>1605</v>
      </c>
      <c r="BJ15" s="96">
        <v>2139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19"/>
      <c r="B16" s="130" t="s">
        <v>93</v>
      </c>
      <c r="C16" s="88">
        <f t="shared" si="23"/>
        <v>7488</v>
      </c>
      <c r="D16" s="52">
        <f t="shared" si="24"/>
        <v>535</v>
      </c>
      <c r="E16" s="146">
        <f t="shared" si="25"/>
        <v>1605</v>
      </c>
      <c r="F16" s="146">
        <f t="shared" si="26"/>
        <v>2674</v>
      </c>
      <c r="G16" s="149">
        <f t="shared" si="27"/>
        <v>2674</v>
      </c>
      <c r="H16" s="55">
        <f t="shared" si="28"/>
        <v>7488</v>
      </c>
      <c r="I16" s="148">
        <f t="shared" si="29"/>
        <v>535</v>
      </c>
      <c r="J16" s="148">
        <f t="shared" si="30"/>
        <v>1605</v>
      </c>
      <c r="K16" s="148">
        <f t="shared" si="31"/>
        <v>2674</v>
      </c>
      <c r="L16" s="147">
        <f t="shared" si="32"/>
        <v>2674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14</v>
      </c>
      <c r="BB16" s="146">
        <v>1</v>
      </c>
      <c r="BC16" s="146">
        <v>3</v>
      </c>
      <c r="BD16" s="146">
        <v>5</v>
      </c>
      <c r="BE16" s="146">
        <v>5</v>
      </c>
      <c r="BF16" s="146">
        <v>7488</v>
      </c>
      <c r="BG16" s="6">
        <v>535</v>
      </c>
      <c r="BH16" s="6">
        <v>1605</v>
      </c>
      <c r="BI16" s="6">
        <v>2674</v>
      </c>
      <c r="BJ16" s="96">
        <v>2674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19"/>
      <c r="B17" s="27" t="s">
        <v>356</v>
      </c>
      <c r="C17" s="88">
        <f t="shared" si="23"/>
        <v>93646</v>
      </c>
      <c r="D17" s="52">
        <f t="shared" si="24"/>
        <v>3253</v>
      </c>
      <c r="E17" s="146">
        <f t="shared" si="25"/>
        <v>30131</v>
      </c>
      <c r="F17" s="146">
        <f t="shared" si="26"/>
        <v>30131</v>
      </c>
      <c r="G17" s="149">
        <f t="shared" si="27"/>
        <v>30131</v>
      </c>
      <c r="H17" s="55">
        <f t="shared" si="28"/>
        <v>93646</v>
      </c>
      <c r="I17" s="148">
        <f t="shared" si="29"/>
        <v>3253</v>
      </c>
      <c r="J17" s="148">
        <f t="shared" si="30"/>
        <v>30131</v>
      </c>
      <c r="K17" s="148">
        <f t="shared" si="31"/>
        <v>30131</v>
      </c>
      <c r="L17" s="147">
        <f t="shared" si="32"/>
        <v>30131</v>
      </c>
      <c r="M17" s="81">
        <v>80</v>
      </c>
      <c r="N17" s="146">
        <v>20</v>
      </c>
      <c r="O17" s="146">
        <v>20</v>
      </c>
      <c r="P17" s="146">
        <v>20</v>
      </c>
      <c r="Q17" s="146">
        <v>20</v>
      </c>
      <c r="R17" s="146">
        <v>93646</v>
      </c>
      <c r="S17" s="6">
        <v>3253</v>
      </c>
      <c r="T17" s="6">
        <v>30131</v>
      </c>
      <c r="U17" s="6">
        <v>30131</v>
      </c>
      <c r="V17" s="3">
        <v>30131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19"/>
      <c r="B18" s="28" t="s">
        <v>26</v>
      </c>
      <c r="C18" s="88">
        <f t="shared" si="7"/>
        <v>1563297</v>
      </c>
      <c r="D18" s="52">
        <f t="shared" si="0"/>
        <v>455939</v>
      </c>
      <c r="E18" s="6">
        <f t="shared" si="1"/>
        <v>470322</v>
      </c>
      <c r="F18" s="6">
        <f t="shared" si="2"/>
        <v>318518</v>
      </c>
      <c r="G18" s="96">
        <f t="shared" si="3"/>
        <v>318518</v>
      </c>
      <c r="H18" s="52">
        <f t="shared" si="8"/>
        <v>428509</v>
      </c>
      <c r="I18" s="6">
        <f t="shared" si="9"/>
        <v>68977</v>
      </c>
      <c r="J18" s="6">
        <f t="shared" si="10"/>
        <v>82560</v>
      </c>
      <c r="K18" s="6">
        <f t="shared" si="11"/>
        <v>138486</v>
      </c>
      <c r="L18" s="3">
        <f t="shared" si="12"/>
        <v>138486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61</v>
      </c>
      <c r="BB18" s="6">
        <v>10</v>
      </c>
      <c r="BC18" s="6">
        <v>11</v>
      </c>
      <c r="BD18" s="6">
        <v>20</v>
      </c>
      <c r="BE18" s="6">
        <v>20</v>
      </c>
      <c r="BF18" s="6">
        <v>428509</v>
      </c>
      <c r="BG18" s="6">
        <v>68977</v>
      </c>
      <c r="BH18" s="6">
        <v>82560</v>
      </c>
      <c r="BI18" s="6">
        <v>138486</v>
      </c>
      <c r="BJ18" s="96">
        <v>138486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164</v>
      </c>
      <c r="DE18" s="6">
        <v>56</v>
      </c>
      <c r="DF18" s="6">
        <v>56</v>
      </c>
      <c r="DG18" s="6">
        <v>26</v>
      </c>
      <c r="DH18" s="6">
        <v>26</v>
      </c>
      <c r="DI18" s="6">
        <v>1134788</v>
      </c>
      <c r="DJ18" s="6">
        <v>386962</v>
      </c>
      <c r="DK18" s="6">
        <v>387762</v>
      </c>
      <c r="DL18" s="6">
        <v>180032</v>
      </c>
      <c r="DM18" s="3">
        <v>180032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19"/>
      <c r="B19" s="27" t="s">
        <v>67</v>
      </c>
      <c r="C19" s="88">
        <f t="shared" si="7"/>
        <v>598925</v>
      </c>
      <c r="D19" s="52">
        <f t="shared" si="0"/>
        <v>0</v>
      </c>
      <c r="E19" s="6">
        <f t="shared" si="1"/>
        <v>359355</v>
      </c>
      <c r="F19" s="6">
        <f t="shared" si="2"/>
        <v>119785</v>
      </c>
      <c r="G19" s="96">
        <f t="shared" si="3"/>
        <v>119785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5</v>
      </c>
      <c r="DE19" s="6">
        <v>0</v>
      </c>
      <c r="DF19" s="6">
        <v>3</v>
      </c>
      <c r="DG19" s="6">
        <v>1</v>
      </c>
      <c r="DH19" s="6">
        <v>1</v>
      </c>
      <c r="DI19" s="6">
        <v>598925</v>
      </c>
      <c r="DJ19" s="6">
        <v>0</v>
      </c>
      <c r="DK19" s="6">
        <v>359355</v>
      </c>
      <c r="DL19" s="6">
        <v>119785</v>
      </c>
      <c r="DM19" s="3">
        <v>119785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19"/>
      <c r="B20" s="27" t="s">
        <v>68</v>
      </c>
      <c r="C20" s="88">
        <f t="shared" si="7"/>
        <v>296110</v>
      </c>
      <c r="D20" s="52">
        <f t="shared" si="0"/>
        <v>0</v>
      </c>
      <c r="E20" s="6">
        <f t="shared" si="1"/>
        <v>0</v>
      </c>
      <c r="F20" s="6">
        <f t="shared" si="2"/>
        <v>148055</v>
      </c>
      <c r="G20" s="96">
        <f t="shared" si="3"/>
        <v>148055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2</v>
      </c>
      <c r="DE20" s="6">
        <v>0</v>
      </c>
      <c r="DF20" s="6">
        <v>0</v>
      </c>
      <c r="DG20" s="6">
        <v>1</v>
      </c>
      <c r="DH20" s="6">
        <v>1</v>
      </c>
      <c r="DI20" s="6">
        <v>296110</v>
      </c>
      <c r="DJ20" s="6">
        <v>0</v>
      </c>
      <c r="DK20" s="6">
        <v>0</v>
      </c>
      <c r="DL20" s="6">
        <v>148055</v>
      </c>
      <c r="DM20" s="3">
        <v>148055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19"/>
      <c r="B21" s="129" t="s">
        <v>36</v>
      </c>
      <c r="C21" s="88">
        <f t="shared" si="7"/>
        <v>19272</v>
      </c>
      <c r="D21" s="52">
        <f t="shared" si="0"/>
        <v>0</v>
      </c>
      <c r="E21" s="6">
        <f t="shared" si="1"/>
        <v>6424</v>
      </c>
      <c r="F21" s="6">
        <f t="shared" si="2"/>
        <v>6424</v>
      </c>
      <c r="G21" s="96">
        <f t="shared" si="3"/>
        <v>6424</v>
      </c>
      <c r="H21" s="52">
        <f t="shared" si="8"/>
        <v>19272</v>
      </c>
      <c r="I21" s="6">
        <f t="shared" si="9"/>
        <v>0</v>
      </c>
      <c r="J21" s="6">
        <f t="shared" si="10"/>
        <v>6424</v>
      </c>
      <c r="K21" s="6">
        <f t="shared" si="11"/>
        <v>6424</v>
      </c>
      <c r="L21" s="3">
        <f t="shared" si="12"/>
        <v>6424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3</v>
      </c>
      <c r="BB21" s="6">
        <v>0</v>
      </c>
      <c r="BC21" s="6">
        <v>1</v>
      </c>
      <c r="BD21" s="6">
        <v>1</v>
      </c>
      <c r="BE21" s="6">
        <v>1</v>
      </c>
      <c r="BF21" s="6">
        <v>19272</v>
      </c>
      <c r="BG21" s="6">
        <v>0</v>
      </c>
      <c r="BH21" s="6">
        <v>6424</v>
      </c>
      <c r="BI21" s="6">
        <v>6424</v>
      </c>
      <c r="BJ21" s="96">
        <v>6424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19"/>
      <c r="B22" s="129" t="s">
        <v>37</v>
      </c>
      <c r="C22" s="88">
        <f t="shared" si="7"/>
        <v>24477</v>
      </c>
      <c r="D22" s="52">
        <f t="shared" si="0"/>
        <v>0</v>
      </c>
      <c r="E22" s="6">
        <f t="shared" si="1"/>
        <v>8159</v>
      </c>
      <c r="F22" s="6">
        <f t="shared" si="2"/>
        <v>8159</v>
      </c>
      <c r="G22" s="96">
        <f t="shared" si="3"/>
        <v>8159</v>
      </c>
      <c r="H22" s="52">
        <f t="shared" si="8"/>
        <v>24477</v>
      </c>
      <c r="I22" s="6">
        <f t="shared" si="9"/>
        <v>0</v>
      </c>
      <c r="J22" s="6">
        <f t="shared" si="10"/>
        <v>8159</v>
      </c>
      <c r="K22" s="6">
        <f t="shared" si="11"/>
        <v>8159</v>
      </c>
      <c r="L22" s="3">
        <f t="shared" si="12"/>
        <v>8159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15</v>
      </c>
      <c r="BB22" s="6">
        <v>0</v>
      </c>
      <c r="BC22" s="6">
        <v>5</v>
      </c>
      <c r="BD22" s="6">
        <v>5</v>
      </c>
      <c r="BE22" s="6">
        <v>5</v>
      </c>
      <c r="BF22" s="6">
        <v>24477</v>
      </c>
      <c r="BG22" s="6">
        <v>0</v>
      </c>
      <c r="BH22" s="6">
        <v>8159</v>
      </c>
      <c r="BI22" s="6">
        <v>8159</v>
      </c>
      <c r="BJ22" s="96">
        <v>8159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19"/>
      <c r="B23" s="130" t="s">
        <v>84</v>
      </c>
      <c r="C23" s="88">
        <f t="shared" si="7"/>
        <v>202768</v>
      </c>
      <c r="D23" s="52">
        <f t="shared" si="0"/>
        <v>1193</v>
      </c>
      <c r="E23" s="6">
        <f t="shared" si="1"/>
        <v>67987</v>
      </c>
      <c r="F23" s="6">
        <f t="shared" si="2"/>
        <v>66794</v>
      </c>
      <c r="G23" s="96">
        <f t="shared" si="3"/>
        <v>66794</v>
      </c>
      <c r="H23" s="52">
        <f t="shared" si="8"/>
        <v>202768</v>
      </c>
      <c r="I23" s="6">
        <f t="shared" si="9"/>
        <v>1193</v>
      </c>
      <c r="J23" s="6">
        <f t="shared" si="10"/>
        <v>67987</v>
      </c>
      <c r="K23" s="6">
        <f t="shared" si="11"/>
        <v>66794</v>
      </c>
      <c r="L23" s="3">
        <f t="shared" si="12"/>
        <v>66794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170</v>
      </c>
      <c r="BB23" s="6">
        <v>1</v>
      </c>
      <c r="BC23" s="6">
        <v>57</v>
      </c>
      <c r="BD23" s="6">
        <v>56</v>
      </c>
      <c r="BE23" s="6">
        <v>56</v>
      </c>
      <c r="BF23" s="6">
        <v>202768</v>
      </c>
      <c r="BG23" s="6">
        <v>1193</v>
      </c>
      <c r="BH23" s="6">
        <v>67987</v>
      </c>
      <c r="BI23" s="6">
        <v>66794</v>
      </c>
      <c r="BJ23" s="96">
        <v>66794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x14ac:dyDescent="0.25">
      <c r="A24" s="219"/>
      <c r="B24" s="131" t="s">
        <v>85</v>
      </c>
      <c r="C24" s="88">
        <f t="shared" si="7"/>
        <v>80967</v>
      </c>
      <c r="D24" s="52">
        <f t="shared" si="0"/>
        <v>12900</v>
      </c>
      <c r="E24" s="6">
        <f t="shared" si="1"/>
        <v>22689</v>
      </c>
      <c r="F24" s="6">
        <f t="shared" si="2"/>
        <v>22689</v>
      </c>
      <c r="G24" s="96">
        <f t="shared" si="3"/>
        <v>22689</v>
      </c>
      <c r="H24" s="52">
        <f t="shared" si="8"/>
        <v>80967</v>
      </c>
      <c r="I24" s="6">
        <f t="shared" si="9"/>
        <v>12900</v>
      </c>
      <c r="J24" s="6">
        <f t="shared" si="10"/>
        <v>22689</v>
      </c>
      <c r="K24" s="6">
        <f t="shared" si="11"/>
        <v>22689</v>
      </c>
      <c r="L24" s="3">
        <f t="shared" si="12"/>
        <v>22689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92</v>
      </c>
      <c r="BB24" s="6">
        <v>17</v>
      </c>
      <c r="BC24" s="6">
        <v>25</v>
      </c>
      <c r="BD24" s="6">
        <v>25</v>
      </c>
      <c r="BE24" s="6">
        <v>25</v>
      </c>
      <c r="BF24" s="6">
        <v>80967</v>
      </c>
      <c r="BG24" s="6">
        <v>12900</v>
      </c>
      <c r="BH24" s="6">
        <v>22689</v>
      </c>
      <c r="BI24" s="6">
        <v>22689</v>
      </c>
      <c r="BJ24" s="96">
        <v>22689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19"/>
      <c r="B25" s="132" t="s">
        <v>86</v>
      </c>
      <c r="C25" s="88">
        <f t="shared" si="7"/>
        <v>8817</v>
      </c>
      <c r="D25" s="52">
        <f t="shared" si="0"/>
        <v>0</v>
      </c>
      <c r="E25" s="6">
        <f t="shared" si="1"/>
        <v>2939</v>
      </c>
      <c r="F25" s="6">
        <f t="shared" si="2"/>
        <v>2939</v>
      </c>
      <c r="G25" s="96">
        <f t="shared" si="3"/>
        <v>2939</v>
      </c>
      <c r="H25" s="52">
        <f t="shared" si="8"/>
        <v>8817</v>
      </c>
      <c r="I25" s="6">
        <f t="shared" si="9"/>
        <v>0</v>
      </c>
      <c r="J25" s="6">
        <f t="shared" si="10"/>
        <v>2939</v>
      </c>
      <c r="K25" s="6">
        <f t="shared" si="11"/>
        <v>2939</v>
      </c>
      <c r="L25" s="3">
        <f t="shared" si="12"/>
        <v>2939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15</v>
      </c>
      <c r="BB25" s="6">
        <v>0</v>
      </c>
      <c r="BC25" s="6">
        <v>5</v>
      </c>
      <c r="BD25" s="6">
        <v>5</v>
      </c>
      <c r="BE25" s="6">
        <v>5</v>
      </c>
      <c r="BF25" s="6">
        <v>8817</v>
      </c>
      <c r="BG25" s="6">
        <v>0</v>
      </c>
      <c r="BH25" s="6">
        <v>2939</v>
      </c>
      <c r="BI25" s="6">
        <v>2939</v>
      </c>
      <c r="BJ25" s="96">
        <v>2939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19"/>
      <c r="B26" s="29" t="s">
        <v>61</v>
      </c>
      <c r="C26" s="88">
        <f t="shared" si="7"/>
        <v>140258</v>
      </c>
      <c r="D26" s="52">
        <f t="shared" si="0"/>
        <v>37534</v>
      </c>
      <c r="E26" s="6">
        <f t="shared" si="1"/>
        <v>26307</v>
      </c>
      <c r="F26" s="6">
        <f t="shared" si="2"/>
        <v>37582</v>
      </c>
      <c r="G26" s="96">
        <f t="shared" si="3"/>
        <v>38835</v>
      </c>
      <c r="H26" s="52">
        <f t="shared" si="8"/>
        <v>140258</v>
      </c>
      <c r="I26" s="6">
        <f t="shared" si="9"/>
        <v>37534</v>
      </c>
      <c r="J26" s="6">
        <f t="shared" si="10"/>
        <v>26307</v>
      </c>
      <c r="K26" s="6">
        <f t="shared" si="11"/>
        <v>37582</v>
      </c>
      <c r="L26" s="3">
        <f t="shared" si="12"/>
        <v>38835</v>
      </c>
      <c r="M26" s="81">
        <v>112</v>
      </c>
      <c r="N26" s="6">
        <v>30</v>
      </c>
      <c r="O26" s="6">
        <v>21</v>
      </c>
      <c r="P26" s="6">
        <v>30</v>
      </c>
      <c r="Q26" s="6">
        <v>31</v>
      </c>
      <c r="R26" s="6">
        <v>140258</v>
      </c>
      <c r="S26" s="6">
        <v>37534</v>
      </c>
      <c r="T26" s="6">
        <v>26307</v>
      </c>
      <c r="U26" s="6">
        <v>37582</v>
      </c>
      <c r="V26" s="3">
        <v>38835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19"/>
      <c r="B27" s="29" t="s">
        <v>30</v>
      </c>
      <c r="C27" s="88">
        <f t="shared" si="7"/>
        <v>418554</v>
      </c>
      <c r="D27" s="52">
        <f t="shared" si="0"/>
        <v>59792</v>
      </c>
      <c r="E27" s="6">
        <f t="shared" si="1"/>
        <v>109822</v>
      </c>
      <c r="F27" s="6">
        <f t="shared" si="2"/>
        <v>125359</v>
      </c>
      <c r="G27" s="96">
        <f t="shared" si="3"/>
        <v>123581</v>
      </c>
      <c r="H27" s="52">
        <f t="shared" si="8"/>
        <v>418554</v>
      </c>
      <c r="I27" s="6">
        <f t="shared" si="9"/>
        <v>59792</v>
      </c>
      <c r="J27" s="6">
        <f t="shared" si="10"/>
        <v>109822</v>
      </c>
      <c r="K27" s="6">
        <f t="shared" si="11"/>
        <v>125359</v>
      </c>
      <c r="L27" s="3">
        <f t="shared" si="12"/>
        <v>123581</v>
      </c>
      <c r="M27" s="81">
        <v>236</v>
      </c>
      <c r="N27" s="6">
        <v>39</v>
      </c>
      <c r="O27" s="6">
        <v>64</v>
      </c>
      <c r="P27" s="6">
        <v>67</v>
      </c>
      <c r="Q27" s="6">
        <v>66</v>
      </c>
      <c r="R27" s="6">
        <v>418554</v>
      </c>
      <c r="S27" s="6">
        <v>59792</v>
      </c>
      <c r="T27" s="6">
        <v>109822</v>
      </c>
      <c r="U27" s="6">
        <v>125359</v>
      </c>
      <c r="V27" s="3">
        <v>123581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20"/>
      <c r="B28" s="121" t="s">
        <v>80</v>
      </c>
      <c r="C28" s="122">
        <f t="shared" si="7"/>
        <v>6948</v>
      </c>
      <c r="D28" s="51">
        <f t="shared" si="0"/>
        <v>669</v>
      </c>
      <c r="E28" s="11">
        <f t="shared" si="1"/>
        <v>2093</v>
      </c>
      <c r="F28" s="11">
        <f t="shared" si="2"/>
        <v>2093</v>
      </c>
      <c r="G28" s="97">
        <f t="shared" si="3"/>
        <v>2093</v>
      </c>
      <c r="H28" s="51">
        <f t="shared" si="8"/>
        <v>6948</v>
      </c>
      <c r="I28" s="11">
        <f t="shared" si="9"/>
        <v>669</v>
      </c>
      <c r="J28" s="11">
        <f t="shared" si="10"/>
        <v>2093</v>
      </c>
      <c r="K28" s="11">
        <f t="shared" si="11"/>
        <v>2093</v>
      </c>
      <c r="L28" s="5">
        <f t="shared" si="12"/>
        <v>2093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30</v>
      </c>
      <c r="BB28" s="47">
        <v>3</v>
      </c>
      <c r="BC28" s="47">
        <v>9</v>
      </c>
      <c r="BD28" s="47">
        <v>9</v>
      </c>
      <c r="BE28" s="47">
        <v>9</v>
      </c>
      <c r="BF28" s="47">
        <v>6948</v>
      </c>
      <c r="BG28" s="47">
        <v>669</v>
      </c>
      <c r="BH28" s="47">
        <v>2093</v>
      </c>
      <c r="BI28" s="47">
        <v>2093</v>
      </c>
      <c r="BJ28" s="100">
        <v>2093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18">
        <v>2</v>
      </c>
      <c r="B29" s="31" t="s">
        <v>6</v>
      </c>
      <c r="C29" s="55">
        <f t="shared" si="7"/>
        <v>10234416</v>
      </c>
      <c r="D29" s="55">
        <f t="shared" si="0"/>
        <v>1543763</v>
      </c>
      <c r="E29" s="49">
        <f t="shared" si="1"/>
        <v>3090142</v>
      </c>
      <c r="F29" s="49">
        <f t="shared" si="2"/>
        <v>3121089</v>
      </c>
      <c r="G29" s="99">
        <f t="shared" si="3"/>
        <v>2479422</v>
      </c>
      <c r="H29" s="55">
        <f t="shared" si="8"/>
        <v>6408690</v>
      </c>
      <c r="I29" s="49">
        <f t="shared" si="9"/>
        <v>1014098</v>
      </c>
      <c r="J29" s="49">
        <f t="shared" si="10"/>
        <v>1798602</v>
      </c>
      <c r="K29" s="49">
        <f t="shared" si="11"/>
        <v>1795120</v>
      </c>
      <c r="L29" s="24">
        <f t="shared" si="12"/>
        <v>1800870</v>
      </c>
      <c r="M29" s="85">
        <v>7994</v>
      </c>
      <c r="N29" s="14">
        <v>1433</v>
      </c>
      <c r="O29" s="14">
        <v>2188</v>
      </c>
      <c r="P29" s="14">
        <v>2186</v>
      </c>
      <c r="Q29" s="14">
        <v>2187</v>
      </c>
      <c r="R29" s="14">
        <v>4493845</v>
      </c>
      <c r="S29" s="14">
        <v>451664</v>
      </c>
      <c r="T29" s="14">
        <v>1347280</v>
      </c>
      <c r="U29" s="14">
        <v>1346665</v>
      </c>
      <c r="V29" s="2">
        <v>1348236</v>
      </c>
      <c r="W29" s="64">
        <v>6</v>
      </c>
      <c r="X29" s="14">
        <v>6</v>
      </c>
      <c r="Y29" s="14">
        <v>0</v>
      </c>
      <c r="Z29" s="14">
        <v>0</v>
      </c>
      <c r="AA29" s="14">
        <v>0</v>
      </c>
      <c r="AB29" s="14">
        <v>4152</v>
      </c>
      <c r="AC29" s="14">
        <v>4152</v>
      </c>
      <c r="AD29" s="14">
        <v>0</v>
      </c>
      <c r="AE29" s="14">
        <v>0</v>
      </c>
      <c r="AF29" s="2">
        <v>0</v>
      </c>
      <c r="AG29" s="64">
        <v>4</v>
      </c>
      <c r="AH29" s="14">
        <v>4</v>
      </c>
      <c r="AI29" s="14">
        <v>0</v>
      </c>
      <c r="AJ29" s="14">
        <v>0</v>
      </c>
      <c r="AK29" s="14">
        <v>0</v>
      </c>
      <c r="AL29" s="14">
        <v>18717</v>
      </c>
      <c r="AM29" s="14">
        <v>18717</v>
      </c>
      <c r="AN29" s="14">
        <v>0</v>
      </c>
      <c r="AO29" s="14">
        <v>0</v>
      </c>
      <c r="AP29" s="2">
        <v>0</v>
      </c>
      <c r="AQ29" s="64">
        <v>454</v>
      </c>
      <c r="AR29" s="14">
        <v>113</v>
      </c>
      <c r="AS29" s="14">
        <v>114</v>
      </c>
      <c r="AT29" s="14">
        <v>113</v>
      </c>
      <c r="AU29" s="14">
        <v>114</v>
      </c>
      <c r="AV29" s="14">
        <v>442074</v>
      </c>
      <c r="AW29" s="14">
        <v>109817</v>
      </c>
      <c r="AX29" s="14">
        <v>111077</v>
      </c>
      <c r="AY29" s="14">
        <v>110103</v>
      </c>
      <c r="AZ29" s="2">
        <v>111077</v>
      </c>
      <c r="BA29" s="85">
        <v>1599</v>
      </c>
      <c r="BB29" s="14">
        <v>424</v>
      </c>
      <c r="BC29" s="14">
        <v>392</v>
      </c>
      <c r="BD29" s="14">
        <v>390</v>
      </c>
      <c r="BE29" s="14">
        <v>393</v>
      </c>
      <c r="BF29" s="14">
        <v>1449902</v>
      </c>
      <c r="BG29" s="14">
        <v>429748</v>
      </c>
      <c r="BH29" s="14">
        <v>340245</v>
      </c>
      <c r="BI29" s="14">
        <v>338352</v>
      </c>
      <c r="BJ29" s="95">
        <v>341557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76</v>
      </c>
      <c r="DE29" s="14">
        <v>10</v>
      </c>
      <c r="DF29" s="14">
        <v>25</v>
      </c>
      <c r="DG29" s="14">
        <v>26</v>
      </c>
      <c r="DH29" s="14">
        <v>15</v>
      </c>
      <c r="DI29" s="14">
        <v>3140905</v>
      </c>
      <c r="DJ29" s="14">
        <v>380889</v>
      </c>
      <c r="DK29" s="14">
        <v>1125908</v>
      </c>
      <c r="DL29" s="14">
        <v>1144594</v>
      </c>
      <c r="DM29" s="2">
        <v>489514</v>
      </c>
      <c r="DN29" s="64">
        <v>33</v>
      </c>
      <c r="DO29" s="14">
        <v>7</v>
      </c>
      <c r="DP29" s="14">
        <v>8</v>
      </c>
      <c r="DQ29" s="14">
        <v>9</v>
      </c>
      <c r="DR29" s="14">
        <v>9</v>
      </c>
      <c r="DS29" s="14">
        <v>684821</v>
      </c>
      <c r="DT29" s="14">
        <v>148776</v>
      </c>
      <c r="DU29" s="14">
        <v>165632</v>
      </c>
      <c r="DV29" s="14">
        <v>181375</v>
      </c>
      <c r="DW29" s="95">
        <v>189038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18"/>
      <c r="B30" s="27" t="s">
        <v>357</v>
      </c>
      <c r="C30" s="52">
        <f t="shared" ref="C30" si="33">D30+E30+F30+G30</f>
        <v>10307</v>
      </c>
      <c r="D30" s="52">
        <f t="shared" ref="D30" si="34">I30+DJ30+DT30+DY30+GB30</f>
        <v>0</v>
      </c>
      <c r="E30" s="146">
        <f t="shared" ref="E30" si="35">J30+DK30+DU30+DZ30+GC30</f>
        <v>3155</v>
      </c>
      <c r="F30" s="146">
        <f t="shared" ref="F30" si="36">K30+DL30+DV30+EA30+GD30</f>
        <v>3576</v>
      </c>
      <c r="G30" s="149">
        <f t="shared" ref="G30" si="37">L30+DM30+DW30+EB30+GE30</f>
        <v>3576</v>
      </c>
      <c r="H30" s="52">
        <f t="shared" ref="H30" si="38">I30+J30+K30+L30</f>
        <v>10307</v>
      </c>
      <c r="I30" s="146">
        <f t="shared" ref="I30" si="39">S30+AC30+AM30+AW30+BG30+BL30</f>
        <v>0</v>
      </c>
      <c r="J30" s="146">
        <f t="shared" ref="J30" si="40">T30+AD30+AN30+AX30+BH30+BM30</f>
        <v>3155</v>
      </c>
      <c r="K30" s="146">
        <f t="shared" ref="K30" si="41">U30+AE30+AO30+AY30+BI30+BN30</f>
        <v>3576</v>
      </c>
      <c r="L30" s="3">
        <f t="shared" ref="L30" si="42">V30+AF30+AP30+AZ30+BJ30+BO30</f>
        <v>3576</v>
      </c>
      <c r="M30" s="81"/>
      <c r="N30" s="146"/>
      <c r="O30" s="146"/>
      <c r="P30" s="146"/>
      <c r="Q30" s="146"/>
      <c r="R30" s="146"/>
      <c r="S30" s="146"/>
      <c r="T30" s="146"/>
      <c r="U30" s="146"/>
      <c r="V30" s="3"/>
      <c r="W30" s="52"/>
      <c r="X30" s="146"/>
      <c r="Y30" s="146"/>
      <c r="Z30" s="146"/>
      <c r="AA30" s="146"/>
      <c r="AB30" s="146"/>
      <c r="AC30" s="146"/>
      <c r="AD30" s="146"/>
      <c r="AE30" s="146"/>
      <c r="AF30" s="3"/>
      <c r="AG30" s="52"/>
      <c r="AH30" s="146"/>
      <c r="AI30" s="146"/>
      <c r="AJ30" s="146"/>
      <c r="AK30" s="146"/>
      <c r="AL30" s="146"/>
      <c r="AM30" s="146"/>
      <c r="AN30" s="146"/>
      <c r="AO30" s="146"/>
      <c r="AP30" s="3"/>
      <c r="AQ30" s="52"/>
      <c r="AR30" s="146"/>
      <c r="AS30" s="146"/>
      <c r="AT30" s="146"/>
      <c r="AU30" s="146"/>
      <c r="AV30" s="146"/>
      <c r="AW30" s="146"/>
      <c r="AX30" s="146"/>
      <c r="AY30" s="146"/>
      <c r="AZ30" s="3"/>
      <c r="BA30" s="81">
        <v>106</v>
      </c>
      <c r="BB30" s="146">
        <v>0</v>
      </c>
      <c r="BC30" s="146">
        <v>38</v>
      </c>
      <c r="BD30" s="146">
        <v>34</v>
      </c>
      <c r="BE30" s="146">
        <v>34</v>
      </c>
      <c r="BF30" s="146">
        <v>10307</v>
      </c>
      <c r="BG30" s="146">
        <v>0</v>
      </c>
      <c r="BH30" s="146">
        <v>3155</v>
      </c>
      <c r="BI30" s="146">
        <v>3576</v>
      </c>
      <c r="BJ30" s="149">
        <v>3576</v>
      </c>
      <c r="BK30" s="52"/>
      <c r="BL30" s="8"/>
      <c r="BM30" s="8"/>
      <c r="BN30" s="8"/>
      <c r="BO30" s="50"/>
      <c r="BP30" s="81"/>
      <c r="BQ30" s="146"/>
      <c r="BR30" s="146"/>
      <c r="BS30" s="146"/>
      <c r="BT30" s="146"/>
      <c r="BU30" s="146"/>
      <c r="BV30" s="146"/>
      <c r="BW30" s="146"/>
      <c r="BX30" s="146"/>
      <c r="BY30" s="149"/>
      <c r="BZ30" s="52"/>
      <c r="CA30" s="146"/>
      <c r="CB30" s="146"/>
      <c r="CC30" s="146"/>
      <c r="CD30" s="146"/>
      <c r="CE30" s="146"/>
      <c r="CF30" s="146"/>
      <c r="CG30" s="146"/>
      <c r="CH30" s="146"/>
      <c r="CI30" s="3"/>
      <c r="CJ30" s="81"/>
      <c r="CK30" s="146"/>
      <c r="CL30" s="146"/>
      <c r="CM30" s="146"/>
      <c r="CN30" s="146"/>
      <c r="CO30" s="146"/>
      <c r="CP30" s="146"/>
      <c r="CQ30" s="146"/>
      <c r="CR30" s="146"/>
      <c r="CS30" s="149"/>
      <c r="CT30" s="52"/>
      <c r="CU30" s="146"/>
      <c r="CV30" s="146"/>
      <c r="CW30" s="146"/>
      <c r="CX30" s="146"/>
      <c r="CY30" s="146"/>
      <c r="CZ30" s="146"/>
      <c r="DA30" s="146"/>
      <c r="DB30" s="146"/>
      <c r="DC30" s="3"/>
      <c r="DD30" s="81"/>
      <c r="DE30" s="146"/>
      <c r="DF30" s="146"/>
      <c r="DG30" s="146"/>
      <c r="DH30" s="146"/>
      <c r="DI30" s="146"/>
      <c r="DJ30" s="146"/>
      <c r="DK30" s="146"/>
      <c r="DL30" s="146"/>
      <c r="DM30" s="3"/>
      <c r="DN30" s="52"/>
      <c r="DO30" s="146"/>
      <c r="DP30" s="146"/>
      <c r="DQ30" s="146"/>
      <c r="DR30" s="146"/>
      <c r="DS30" s="146"/>
      <c r="DT30" s="146"/>
      <c r="DU30" s="146"/>
      <c r="DV30" s="146"/>
      <c r="DW30" s="149"/>
      <c r="DX30" s="52"/>
      <c r="DY30" s="146"/>
      <c r="DZ30" s="146"/>
      <c r="EA30" s="146"/>
      <c r="EB30" s="3"/>
      <c r="EC30" s="81"/>
      <c r="ED30" s="146"/>
      <c r="EE30" s="146"/>
      <c r="EF30" s="146"/>
      <c r="EG30" s="146"/>
      <c r="EH30" s="146"/>
      <c r="EI30" s="146"/>
      <c r="EJ30" s="146"/>
      <c r="EK30" s="146"/>
      <c r="EL30" s="146"/>
      <c r="EM30" s="146"/>
      <c r="EN30" s="146"/>
      <c r="EO30" s="146"/>
      <c r="EP30" s="146"/>
      <c r="EQ30" s="3"/>
      <c r="ER30" s="52"/>
      <c r="ES30" s="146"/>
      <c r="ET30" s="146"/>
      <c r="EU30" s="146"/>
      <c r="EV30" s="146"/>
      <c r="EW30" s="146"/>
      <c r="EX30" s="146"/>
      <c r="EY30" s="146"/>
      <c r="EZ30" s="146"/>
      <c r="FA30" s="146"/>
      <c r="FB30" s="146"/>
      <c r="FC30" s="146"/>
      <c r="FD30" s="146"/>
      <c r="FE30" s="146"/>
      <c r="FF30" s="3"/>
      <c r="FG30" s="81"/>
      <c r="FH30" s="146"/>
      <c r="FI30" s="146"/>
      <c r="FJ30" s="146"/>
      <c r="FK30" s="146"/>
      <c r="FL30" s="146"/>
      <c r="FM30" s="146"/>
      <c r="FN30" s="146"/>
      <c r="FO30" s="146"/>
      <c r="FP30" s="146"/>
      <c r="FQ30" s="146"/>
      <c r="FR30" s="146"/>
      <c r="FS30" s="146"/>
      <c r="FT30" s="146"/>
      <c r="FU30" s="149"/>
      <c r="FV30" s="52"/>
      <c r="FW30" s="8"/>
      <c r="FX30" s="8"/>
      <c r="FY30" s="8"/>
      <c r="FZ30" s="8"/>
      <c r="GA30" s="146"/>
      <c r="GB30" s="8"/>
      <c r="GC30" s="8"/>
      <c r="GD30" s="8"/>
      <c r="GE30" s="50"/>
    </row>
    <row r="31" spans="1:187" s="1" customFormat="1" x14ac:dyDescent="0.25">
      <c r="A31" s="219"/>
      <c r="B31" s="130" t="s">
        <v>84</v>
      </c>
      <c r="C31" s="52">
        <f t="shared" si="7"/>
        <v>77528</v>
      </c>
      <c r="D31" s="52">
        <f t="shared" si="0"/>
        <v>8349</v>
      </c>
      <c r="E31" s="6">
        <f t="shared" si="1"/>
        <v>22662</v>
      </c>
      <c r="F31" s="6">
        <f t="shared" si="2"/>
        <v>22662</v>
      </c>
      <c r="G31" s="96">
        <f t="shared" si="3"/>
        <v>23855</v>
      </c>
      <c r="H31" s="52">
        <f t="shared" si="8"/>
        <v>77528</v>
      </c>
      <c r="I31" s="6">
        <f t="shared" si="9"/>
        <v>8349</v>
      </c>
      <c r="J31" s="6">
        <f t="shared" si="10"/>
        <v>22662</v>
      </c>
      <c r="K31" s="6">
        <f t="shared" si="11"/>
        <v>22662</v>
      </c>
      <c r="L31" s="3">
        <f t="shared" si="12"/>
        <v>23855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65</v>
      </c>
      <c r="BB31" s="6">
        <v>7</v>
      </c>
      <c r="BC31" s="6">
        <v>19</v>
      </c>
      <c r="BD31" s="6">
        <v>19</v>
      </c>
      <c r="BE31" s="6">
        <v>20</v>
      </c>
      <c r="BF31" s="6">
        <v>77528</v>
      </c>
      <c r="BG31" s="6">
        <v>8349</v>
      </c>
      <c r="BH31" s="6">
        <v>22662</v>
      </c>
      <c r="BI31" s="6">
        <v>22662</v>
      </c>
      <c r="BJ31" s="96">
        <v>23855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x14ac:dyDescent="0.25">
      <c r="A32" s="219"/>
      <c r="B32" s="131" t="s">
        <v>85</v>
      </c>
      <c r="C32" s="52">
        <f t="shared" si="7"/>
        <v>13658</v>
      </c>
      <c r="D32" s="52">
        <f t="shared" si="0"/>
        <v>5312</v>
      </c>
      <c r="E32" s="6">
        <f t="shared" si="1"/>
        <v>3035</v>
      </c>
      <c r="F32" s="6">
        <f t="shared" si="2"/>
        <v>3035</v>
      </c>
      <c r="G32" s="96">
        <f t="shared" si="3"/>
        <v>2276</v>
      </c>
      <c r="H32" s="52">
        <f t="shared" si="8"/>
        <v>13658</v>
      </c>
      <c r="I32" s="6">
        <f t="shared" si="9"/>
        <v>5312</v>
      </c>
      <c r="J32" s="6">
        <f t="shared" si="10"/>
        <v>3035</v>
      </c>
      <c r="K32" s="6">
        <f t="shared" si="11"/>
        <v>3035</v>
      </c>
      <c r="L32" s="3">
        <f t="shared" si="12"/>
        <v>2276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18</v>
      </c>
      <c r="BB32" s="6">
        <v>7</v>
      </c>
      <c r="BC32" s="6">
        <v>4</v>
      </c>
      <c r="BD32" s="6">
        <v>4</v>
      </c>
      <c r="BE32" s="6">
        <v>3</v>
      </c>
      <c r="BF32" s="6">
        <v>13658</v>
      </c>
      <c r="BG32" s="6">
        <v>5312</v>
      </c>
      <c r="BH32" s="6">
        <v>3035</v>
      </c>
      <c r="BI32" s="6">
        <v>3035</v>
      </c>
      <c r="BJ32" s="96">
        <v>2276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21"/>
      <c r="B33" s="123" t="s">
        <v>61</v>
      </c>
      <c r="C33" s="66">
        <f t="shared" si="7"/>
        <v>11438</v>
      </c>
      <c r="D33" s="66">
        <f t="shared" si="0"/>
        <v>0</v>
      </c>
      <c r="E33" s="47">
        <f t="shared" si="1"/>
        <v>0</v>
      </c>
      <c r="F33" s="47">
        <f t="shared" si="2"/>
        <v>5719</v>
      </c>
      <c r="G33" s="100">
        <f t="shared" si="3"/>
        <v>5719</v>
      </c>
      <c r="H33" s="66">
        <f t="shared" si="8"/>
        <v>11438</v>
      </c>
      <c r="I33" s="47">
        <f t="shared" si="9"/>
        <v>0</v>
      </c>
      <c r="J33" s="47">
        <f t="shared" si="10"/>
        <v>0</v>
      </c>
      <c r="K33" s="47">
        <f t="shared" si="11"/>
        <v>5719</v>
      </c>
      <c r="L33" s="7">
        <f t="shared" si="12"/>
        <v>5719</v>
      </c>
      <c r="M33" s="86">
        <v>10</v>
      </c>
      <c r="N33" s="11">
        <v>0</v>
      </c>
      <c r="O33" s="11">
        <v>0</v>
      </c>
      <c r="P33" s="11">
        <v>5</v>
      </c>
      <c r="Q33" s="11">
        <v>5</v>
      </c>
      <c r="R33" s="11">
        <v>11438</v>
      </c>
      <c r="S33" s="11">
        <v>0</v>
      </c>
      <c r="T33" s="11">
        <v>0</v>
      </c>
      <c r="U33" s="11">
        <v>5719</v>
      </c>
      <c r="V33" s="5">
        <v>5719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17">
        <v>3</v>
      </c>
      <c r="B34" s="30" t="s">
        <v>7</v>
      </c>
      <c r="C34" s="64">
        <f t="shared" si="7"/>
        <v>2331320</v>
      </c>
      <c r="D34" s="64">
        <f t="shared" si="0"/>
        <v>449560</v>
      </c>
      <c r="E34" s="14">
        <f t="shared" si="1"/>
        <v>616573</v>
      </c>
      <c r="F34" s="14">
        <f t="shared" si="2"/>
        <v>616573</v>
      </c>
      <c r="G34" s="95">
        <f t="shared" si="3"/>
        <v>648614</v>
      </c>
      <c r="H34" s="64">
        <f t="shared" si="8"/>
        <v>1581463</v>
      </c>
      <c r="I34" s="14">
        <f t="shared" si="9"/>
        <v>363073</v>
      </c>
      <c r="J34" s="14">
        <f t="shared" si="10"/>
        <v>406128</v>
      </c>
      <c r="K34" s="14">
        <f t="shared" si="11"/>
        <v>406128</v>
      </c>
      <c r="L34" s="2">
        <f t="shared" si="12"/>
        <v>406134</v>
      </c>
      <c r="M34" s="80">
        <v>2194</v>
      </c>
      <c r="N34" s="49">
        <v>516</v>
      </c>
      <c r="O34" s="49">
        <v>556</v>
      </c>
      <c r="P34" s="49">
        <v>556</v>
      </c>
      <c r="Q34" s="49">
        <v>566</v>
      </c>
      <c r="R34" s="49">
        <v>797359</v>
      </c>
      <c r="S34" s="49">
        <v>231535</v>
      </c>
      <c r="T34" s="49">
        <v>188608</v>
      </c>
      <c r="U34" s="49">
        <v>188608</v>
      </c>
      <c r="V34" s="24">
        <v>188608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458</v>
      </c>
      <c r="BB34" s="49">
        <v>98</v>
      </c>
      <c r="BC34" s="49">
        <v>120</v>
      </c>
      <c r="BD34" s="49">
        <v>120</v>
      </c>
      <c r="BE34" s="49">
        <v>120</v>
      </c>
      <c r="BF34" s="49">
        <v>784104</v>
      </c>
      <c r="BG34" s="49">
        <v>131538</v>
      </c>
      <c r="BH34" s="49">
        <v>217520</v>
      </c>
      <c r="BI34" s="49">
        <v>217520</v>
      </c>
      <c r="BJ34" s="99">
        <v>217526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9</v>
      </c>
      <c r="DE34" s="49">
        <v>2</v>
      </c>
      <c r="DF34" s="49">
        <v>2</v>
      </c>
      <c r="DG34" s="49">
        <v>2</v>
      </c>
      <c r="DH34" s="49">
        <v>3</v>
      </c>
      <c r="DI34" s="49">
        <v>649537</v>
      </c>
      <c r="DJ34" s="49">
        <v>86487</v>
      </c>
      <c r="DK34" s="49">
        <v>177005</v>
      </c>
      <c r="DL34" s="49">
        <v>177005</v>
      </c>
      <c r="DM34" s="24">
        <v>209040</v>
      </c>
      <c r="DN34" s="55">
        <v>3</v>
      </c>
      <c r="DO34" s="49">
        <v>0</v>
      </c>
      <c r="DP34" s="49">
        <v>1</v>
      </c>
      <c r="DQ34" s="49">
        <v>1</v>
      </c>
      <c r="DR34" s="49">
        <v>1</v>
      </c>
      <c r="DS34" s="49">
        <v>100320</v>
      </c>
      <c r="DT34" s="49">
        <v>0</v>
      </c>
      <c r="DU34" s="49">
        <v>33440</v>
      </c>
      <c r="DV34" s="49">
        <v>33440</v>
      </c>
      <c r="DW34" s="99">
        <v>33440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19"/>
      <c r="B35" s="128" t="s">
        <v>110</v>
      </c>
      <c r="C35" s="52">
        <f t="shared" si="7"/>
        <v>15612882</v>
      </c>
      <c r="D35" s="52">
        <f t="shared" si="0"/>
        <v>4422659</v>
      </c>
      <c r="E35" s="6">
        <f t="shared" si="1"/>
        <v>3744432</v>
      </c>
      <c r="F35" s="6">
        <f t="shared" si="2"/>
        <v>3744413</v>
      </c>
      <c r="G35" s="96">
        <f t="shared" si="3"/>
        <v>3701378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60</v>
      </c>
      <c r="DE35" s="6">
        <v>13</v>
      </c>
      <c r="DF35" s="6">
        <v>16</v>
      </c>
      <c r="DG35" s="6">
        <v>16</v>
      </c>
      <c r="DH35" s="6">
        <v>15</v>
      </c>
      <c r="DI35" s="6">
        <v>8293275</v>
      </c>
      <c r="DJ35" s="6">
        <v>2556376</v>
      </c>
      <c r="DK35" s="6">
        <v>1926324</v>
      </c>
      <c r="DL35" s="6">
        <v>1926305</v>
      </c>
      <c r="DM35" s="3">
        <v>1884270</v>
      </c>
      <c r="DN35" s="52">
        <v>42</v>
      </c>
      <c r="DO35" s="6">
        <v>12</v>
      </c>
      <c r="DP35" s="6">
        <v>10</v>
      </c>
      <c r="DQ35" s="6">
        <v>10</v>
      </c>
      <c r="DR35" s="6">
        <v>10</v>
      </c>
      <c r="DS35" s="6">
        <v>7319607</v>
      </c>
      <c r="DT35" s="6">
        <v>1866283</v>
      </c>
      <c r="DU35" s="6">
        <v>1818108</v>
      </c>
      <c r="DV35" s="6">
        <v>1818108</v>
      </c>
      <c r="DW35" s="96">
        <v>1817108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19"/>
      <c r="B36" s="133" t="s">
        <v>34</v>
      </c>
      <c r="C36" s="52">
        <f t="shared" si="7"/>
        <v>816088</v>
      </c>
      <c r="D36" s="52">
        <f t="shared" si="0"/>
        <v>112567</v>
      </c>
      <c r="E36" s="6">
        <f t="shared" si="1"/>
        <v>234507</v>
      </c>
      <c r="F36" s="6">
        <f t="shared" si="2"/>
        <v>234507</v>
      </c>
      <c r="G36" s="96">
        <f t="shared" si="3"/>
        <v>234507</v>
      </c>
      <c r="H36" s="52">
        <f t="shared" si="8"/>
        <v>816088</v>
      </c>
      <c r="I36" s="6">
        <f t="shared" si="9"/>
        <v>112567</v>
      </c>
      <c r="J36" s="6">
        <f t="shared" si="10"/>
        <v>234507</v>
      </c>
      <c r="K36" s="6">
        <f t="shared" si="11"/>
        <v>234507</v>
      </c>
      <c r="L36" s="3">
        <f t="shared" si="12"/>
        <v>234507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98</v>
      </c>
      <c r="BB36" s="6">
        <v>14</v>
      </c>
      <c r="BC36" s="6">
        <v>28</v>
      </c>
      <c r="BD36" s="6">
        <v>28</v>
      </c>
      <c r="BE36" s="6">
        <v>28</v>
      </c>
      <c r="BF36" s="6">
        <v>816088</v>
      </c>
      <c r="BG36" s="6">
        <v>112567</v>
      </c>
      <c r="BH36" s="6">
        <v>234507</v>
      </c>
      <c r="BI36" s="6">
        <v>234507</v>
      </c>
      <c r="BJ36" s="96">
        <v>234507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19"/>
      <c r="B37" s="133" t="s">
        <v>35</v>
      </c>
      <c r="C37" s="52">
        <f t="shared" si="7"/>
        <v>74092</v>
      </c>
      <c r="D37" s="52">
        <f t="shared" si="0"/>
        <v>16921</v>
      </c>
      <c r="E37" s="6">
        <f t="shared" si="1"/>
        <v>19057</v>
      </c>
      <c r="F37" s="6">
        <f t="shared" si="2"/>
        <v>19057</v>
      </c>
      <c r="G37" s="96">
        <f t="shared" si="3"/>
        <v>19057</v>
      </c>
      <c r="H37" s="52">
        <f t="shared" si="8"/>
        <v>74092</v>
      </c>
      <c r="I37" s="6">
        <f t="shared" si="9"/>
        <v>16921</v>
      </c>
      <c r="J37" s="6">
        <f t="shared" si="10"/>
        <v>19057</v>
      </c>
      <c r="K37" s="6">
        <f t="shared" si="11"/>
        <v>19057</v>
      </c>
      <c r="L37" s="3">
        <f t="shared" si="12"/>
        <v>19057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52</v>
      </c>
      <c r="BB37" s="6">
        <v>13</v>
      </c>
      <c r="BC37" s="6">
        <v>13</v>
      </c>
      <c r="BD37" s="6">
        <v>13</v>
      </c>
      <c r="BE37" s="6">
        <v>13</v>
      </c>
      <c r="BF37" s="6">
        <v>74092</v>
      </c>
      <c r="BG37" s="6">
        <v>16921</v>
      </c>
      <c r="BH37" s="6">
        <v>19057</v>
      </c>
      <c r="BI37" s="6">
        <v>19057</v>
      </c>
      <c r="BJ37" s="96">
        <v>19057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19"/>
      <c r="B38" s="129" t="s">
        <v>36</v>
      </c>
      <c r="C38" s="52">
        <f t="shared" si="7"/>
        <v>1074887</v>
      </c>
      <c r="D38" s="52">
        <f t="shared" si="0"/>
        <v>265517</v>
      </c>
      <c r="E38" s="6">
        <f t="shared" si="1"/>
        <v>269790</v>
      </c>
      <c r="F38" s="6">
        <f t="shared" si="2"/>
        <v>269790</v>
      </c>
      <c r="G38" s="96">
        <f t="shared" si="3"/>
        <v>269790</v>
      </c>
      <c r="H38" s="52">
        <f t="shared" si="8"/>
        <v>1074887</v>
      </c>
      <c r="I38" s="6">
        <f t="shared" si="9"/>
        <v>265517</v>
      </c>
      <c r="J38" s="6">
        <f t="shared" si="10"/>
        <v>269790</v>
      </c>
      <c r="K38" s="6">
        <f t="shared" si="11"/>
        <v>269790</v>
      </c>
      <c r="L38" s="3">
        <f t="shared" si="12"/>
        <v>269790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168</v>
      </c>
      <c r="BB38" s="6">
        <v>42</v>
      </c>
      <c r="BC38" s="6">
        <v>42</v>
      </c>
      <c r="BD38" s="6">
        <v>42</v>
      </c>
      <c r="BE38" s="6">
        <v>42</v>
      </c>
      <c r="BF38" s="6">
        <v>1074887</v>
      </c>
      <c r="BG38" s="6">
        <v>265517</v>
      </c>
      <c r="BH38" s="6">
        <v>269790</v>
      </c>
      <c r="BI38" s="6">
        <v>269790</v>
      </c>
      <c r="BJ38" s="96">
        <v>269790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19"/>
      <c r="B39" s="129" t="s">
        <v>37</v>
      </c>
      <c r="C39" s="52">
        <f t="shared" si="7"/>
        <v>78261</v>
      </c>
      <c r="D39" s="52">
        <f t="shared" si="0"/>
        <v>19518</v>
      </c>
      <c r="E39" s="6">
        <f t="shared" si="1"/>
        <v>19581</v>
      </c>
      <c r="F39" s="6">
        <f t="shared" si="2"/>
        <v>19581</v>
      </c>
      <c r="G39" s="96">
        <f t="shared" si="3"/>
        <v>19581</v>
      </c>
      <c r="H39" s="52">
        <f t="shared" si="8"/>
        <v>78261</v>
      </c>
      <c r="I39" s="6">
        <f t="shared" si="9"/>
        <v>19518</v>
      </c>
      <c r="J39" s="6">
        <f t="shared" si="10"/>
        <v>19581</v>
      </c>
      <c r="K39" s="6">
        <f t="shared" si="11"/>
        <v>19581</v>
      </c>
      <c r="L39" s="3">
        <f t="shared" si="12"/>
        <v>19581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48</v>
      </c>
      <c r="BB39" s="6">
        <v>12</v>
      </c>
      <c r="BC39" s="6">
        <v>12</v>
      </c>
      <c r="BD39" s="6">
        <v>12</v>
      </c>
      <c r="BE39" s="6">
        <v>12</v>
      </c>
      <c r="BF39" s="6">
        <v>78261</v>
      </c>
      <c r="BG39" s="6">
        <v>19518</v>
      </c>
      <c r="BH39" s="6">
        <v>19581</v>
      </c>
      <c r="BI39" s="6">
        <v>19581</v>
      </c>
      <c r="BJ39" s="96">
        <v>19581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19"/>
      <c r="B40" s="153" t="s">
        <v>76</v>
      </c>
      <c r="C40" s="52">
        <f t="shared" si="7"/>
        <v>1467</v>
      </c>
      <c r="D40" s="52">
        <f t="shared" si="0"/>
        <v>0</v>
      </c>
      <c r="E40" s="6">
        <f t="shared" si="1"/>
        <v>489</v>
      </c>
      <c r="F40" s="6">
        <f t="shared" si="2"/>
        <v>489</v>
      </c>
      <c r="G40" s="96">
        <f t="shared" si="3"/>
        <v>489</v>
      </c>
      <c r="H40" s="52">
        <f t="shared" si="8"/>
        <v>1467</v>
      </c>
      <c r="I40" s="6">
        <f t="shared" si="9"/>
        <v>0</v>
      </c>
      <c r="J40" s="6">
        <f t="shared" si="10"/>
        <v>489</v>
      </c>
      <c r="K40" s="6">
        <f t="shared" si="11"/>
        <v>489</v>
      </c>
      <c r="L40" s="3">
        <f t="shared" si="12"/>
        <v>489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3</v>
      </c>
      <c r="BB40" s="6">
        <v>0</v>
      </c>
      <c r="BC40" s="6">
        <v>1</v>
      </c>
      <c r="BD40" s="6">
        <v>1</v>
      </c>
      <c r="BE40" s="6">
        <v>1</v>
      </c>
      <c r="BF40" s="6">
        <v>1467</v>
      </c>
      <c r="BG40" s="6">
        <v>0</v>
      </c>
      <c r="BH40" s="6">
        <v>489</v>
      </c>
      <c r="BI40" s="6">
        <v>489</v>
      </c>
      <c r="BJ40" s="96">
        <v>489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31.5" x14ac:dyDescent="0.25">
      <c r="A41" s="219"/>
      <c r="B41" s="130" t="s">
        <v>92</v>
      </c>
      <c r="C41" s="52">
        <f t="shared" si="7"/>
        <v>1621</v>
      </c>
      <c r="D41" s="52">
        <f t="shared" si="0"/>
        <v>0</v>
      </c>
      <c r="E41" s="6">
        <f t="shared" si="1"/>
        <v>541</v>
      </c>
      <c r="F41" s="6">
        <f t="shared" si="2"/>
        <v>541</v>
      </c>
      <c r="G41" s="96">
        <f t="shared" si="3"/>
        <v>539</v>
      </c>
      <c r="H41" s="52">
        <f t="shared" si="8"/>
        <v>1621</v>
      </c>
      <c r="I41" s="6">
        <f t="shared" si="9"/>
        <v>0</v>
      </c>
      <c r="J41" s="6">
        <f t="shared" si="10"/>
        <v>541</v>
      </c>
      <c r="K41" s="6">
        <f t="shared" si="11"/>
        <v>541</v>
      </c>
      <c r="L41" s="3">
        <f t="shared" si="12"/>
        <v>539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4</v>
      </c>
      <c r="BB41" s="6">
        <v>0</v>
      </c>
      <c r="BC41" s="6">
        <v>2</v>
      </c>
      <c r="BD41" s="6">
        <v>1</v>
      </c>
      <c r="BE41" s="6">
        <v>1</v>
      </c>
      <c r="BF41" s="6">
        <v>1621</v>
      </c>
      <c r="BG41" s="6">
        <v>0</v>
      </c>
      <c r="BH41" s="6">
        <v>541</v>
      </c>
      <c r="BI41" s="6">
        <v>541</v>
      </c>
      <c r="BJ41" s="96">
        <v>539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19"/>
      <c r="B42" s="130" t="s">
        <v>93</v>
      </c>
      <c r="C42" s="52">
        <f t="shared" si="7"/>
        <v>28794</v>
      </c>
      <c r="D42" s="52">
        <f t="shared" si="0"/>
        <v>0</v>
      </c>
      <c r="E42" s="6">
        <f t="shared" si="1"/>
        <v>9598</v>
      </c>
      <c r="F42" s="6">
        <f t="shared" si="2"/>
        <v>9598</v>
      </c>
      <c r="G42" s="96">
        <f t="shared" si="3"/>
        <v>9598</v>
      </c>
      <c r="H42" s="52">
        <f t="shared" si="8"/>
        <v>28794</v>
      </c>
      <c r="I42" s="6">
        <f t="shared" si="9"/>
        <v>0</v>
      </c>
      <c r="J42" s="6">
        <f t="shared" si="10"/>
        <v>9598</v>
      </c>
      <c r="K42" s="6">
        <f t="shared" si="11"/>
        <v>9598</v>
      </c>
      <c r="L42" s="3">
        <f t="shared" si="12"/>
        <v>9598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54</v>
      </c>
      <c r="BB42" s="6">
        <v>0</v>
      </c>
      <c r="BC42" s="6">
        <v>18</v>
      </c>
      <c r="BD42" s="6">
        <v>18</v>
      </c>
      <c r="BE42" s="6">
        <v>18</v>
      </c>
      <c r="BF42" s="6">
        <v>28794</v>
      </c>
      <c r="BG42" s="6">
        <v>0</v>
      </c>
      <c r="BH42" s="6">
        <v>9598</v>
      </c>
      <c r="BI42" s="6">
        <v>9598</v>
      </c>
      <c r="BJ42" s="96">
        <v>9598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19"/>
      <c r="B43" s="130" t="s">
        <v>84</v>
      </c>
      <c r="C43" s="52">
        <f t="shared" si="7"/>
        <v>3585</v>
      </c>
      <c r="D43" s="52">
        <f t="shared" si="0"/>
        <v>0</v>
      </c>
      <c r="E43" s="6">
        <f t="shared" si="1"/>
        <v>1195</v>
      </c>
      <c r="F43" s="6">
        <f t="shared" si="2"/>
        <v>1195</v>
      </c>
      <c r="G43" s="96">
        <f t="shared" si="3"/>
        <v>1195</v>
      </c>
      <c r="H43" s="52">
        <f t="shared" si="8"/>
        <v>3585</v>
      </c>
      <c r="I43" s="6">
        <f t="shared" si="9"/>
        <v>0</v>
      </c>
      <c r="J43" s="6">
        <f t="shared" si="10"/>
        <v>1195</v>
      </c>
      <c r="K43" s="6">
        <f t="shared" si="11"/>
        <v>1195</v>
      </c>
      <c r="L43" s="3">
        <f t="shared" si="12"/>
        <v>1195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3</v>
      </c>
      <c r="BB43" s="6">
        <v>0</v>
      </c>
      <c r="BC43" s="6">
        <v>1</v>
      </c>
      <c r="BD43" s="6">
        <v>1</v>
      </c>
      <c r="BE43" s="6">
        <v>1</v>
      </c>
      <c r="BF43" s="6">
        <v>3585</v>
      </c>
      <c r="BG43" s="6">
        <v>0</v>
      </c>
      <c r="BH43" s="6">
        <v>1195</v>
      </c>
      <c r="BI43" s="6">
        <v>1195</v>
      </c>
      <c r="BJ43" s="96">
        <v>1195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19"/>
      <c r="B44" s="131" t="s">
        <v>85</v>
      </c>
      <c r="C44" s="52">
        <f t="shared" si="7"/>
        <v>410598</v>
      </c>
      <c r="D44" s="52">
        <f t="shared" si="0"/>
        <v>127617</v>
      </c>
      <c r="E44" s="6">
        <f t="shared" si="1"/>
        <v>94327</v>
      </c>
      <c r="F44" s="6">
        <f t="shared" si="2"/>
        <v>94327</v>
      </c>
      <c r="G44" s="96">
        <f t="shared" si="3"/>
        <v>94327</v>
      </c>
      <c r="H44" s="52">
        <f t="shared" si="8"/>
        <v>410598</v>
      </c>
      <c r="I44" s="6">
        <f t="shared" si="9"/>
        <v>127617</v>
      </c>
      <c r="J44" s="6">
        <f t="shared" si="10"/>
        <v>94327</v>
      </c>
      <c r="K44" s="6">
        <f t="shared" si="11"/>
        <v>94327</v>
      </c>
      <c r="L44" s="3">
        <f t="shared" si="12"/>
        <v>94327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224</v>
      </c>
      <c r="BB44" s="6">
        <v>83</v>
      </c>
      <c r="BC44" s="6">
        <v>47</v>
      </c>
      <c r="BD44" s="6">
        <v>47</v>
      </c>
      <c r="BE44" s="6">
        <v>47</v>
      </c>
      <c r="BF44" s="6">
        <v>410598</v>
      </c>
      <c r="BG44" s="6">
        <v>127617</v>
      </c>
      <c r="BH44" s="6">
        <v>94327</v>
      </c>
      <c r="BI44" s="6">
        <v>94327</v>
      </c>
      <c r="BJ44" s="96">
        <v>94327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19"/>
      <c r="B45" s="132" t="s">
        <v>86</v>
      </c>
      <c r="C45" s="52">
        <f t="shared" si="7"/>
        <v>264364</v>
      </c>
      <c r="D45" s="52">
        <f t="shared" ref="D45:D85" si="43">I45+DJ45+DT45+DY45+GB45</f>
        <v>61131</v>
      </c>
      <c r="E45" s="6">
        <f t="shared" ref="E45:E85" si="44">J45+DK45+DU45+DZ45+GC45</f>
        <v>67745</v>
      </c>
      <c r="F45" s="6">
        <f t="shared" ref="F45:F85" si="45">K45+DL45+DV45+EA45+GD45</f>
        <v>67744</v>
      </c>
      <c r="G45" s="96">
        <f t="shared" ref="G45:G85" si="46">L45+DM45+DW45+EB45+GE45</f>
        <v>67744</v>
      </c>
      <c r="H45" s="52">
        <f t="shared" si="8"/>
        <v>264364</v>
      </c>
      <c r="I45" s="6">
        <f t="shared" si="9"/>
        <v>61131</v>
      </c>
      <c r="J45" s="6">
        <f t="shared" si="10"/>
        <v>67745</v>
      </c>
      <c r="K45" s="6">
        <f t="shared" si="11"/>
        <v>67744</v>
      </c>
      <c r="L45" s="3">
        <f t="shared" si="12"/>
        <v>67744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286</v>
      </c>
      <c r="BB45" s="6">
        <v>73</v>
      </c>
      <c r="BC45" s="6">
        <v>71</v>
      </c>
      <c r="BD45" s="6">
        <v>71</v>
      </c>
      <c r="BE45" s="6">
        <v>71</v>
      </c>
      <c r="BF45" s="6">
        <v>264364</v>
      </c>
      <c r="BG45" s="6">
        <v>61131</v>
      </c>
      <c r="BH45" s="6">
        <v>67745</v>
      </c>
      <c r="BI45" s="6">
        <v>67744</v>
      </c>
      <c r="BJ45" s="96">
        <v>67744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x14ac:dyDescent="0.25">
      <c r="A46" s="219"/>
      <c r="B46" s="134" t="s">
        <v>27</v>
      </c>
      <c r="C46" s="52">
        <f t="shared" si="7"/>
        <v>0</v>
      </c>
      <c r="D46" s="52">
        <f t="shared" si="43"/>
        <v>0</v>
      </c>
      <c r="E46" s="6">
        <f t="shared" si="44"/>
        <v>0</v>
      </c>
      <c r="F46" s="6">
        <f t="shared" si="45"/>
        <v>0</v>
      </c>
      <c r="G46" s="96">
        <f t="shared" si="46"/>
        <v>0</v>
      </c>
      <c r="H46" s="52">
        <f t="shared" si="8"/>
        <v>0</v>
      </c>
      <c r="I46" s="6">
        <f t="shared" si="9"/>
        <v>0</v>
      </c>
      <c r="J46" s="6">
        <f t="shared" si="10"/>
        <v>0</v>
      </c>
      <c r="K46" s="6">
        <f t="shared" si="11"/>
        <v>0</v>
      </c>
      <c r="L46" s="3">
        <f t="shared" si="12"/>
        <v>0</v>
      </c>
      <c r="M46" s="81"/>
      <c r="N46" s="6"/>
      <c r="O46" s="6"/>
      <c r="P46" s="6"/>
      <c r="Q46" s="6"/>
      <c r="R46" s="6"/>
      <c r="S46" s="6"/>
      <c r="T46" s="6"/>
      <c r="U46" s="6"/>
      <c r="V46" s="3"/>
      <c r="W46" s="52"/>
      <c r="X46" s="6"/>
      <c r="Y46" s="6"/>
      <c r="Z46" s="6"/>
      <c r="AA46" s="6"/>
      <c r="AB46" s="6"/>
      <c r="AC46" s="6"/>
      <c r="AD46" s="6"/>
      <c r="AE46" s="6"/>
      <c r="AF46" s="3"/>
      <c r="AG46" s="52"/>
      <c r="AH46" s="6"/>
      <c r="AI46" s="6"/>
      <c r="AJ46" s="6"/>
      <c r="AK46" s="6"/>
      <c r="AL46" s="6"/>
      <c r="AM46" s="6"/>
      <c r="AN46" s="6"/>
      <c r="AO46" s="6"/>
      <c r="AP46" s="3"/>
      <c r="AQ46" s="52"/>
      <c r="AR46" s="6"/>
      <c r="AS46" s="6"/>
      <c r="AT46" s="6"/>
      <c r="AU46" s="6"/>
      <c r="AV46" s="6"/>
      <c r="AW46" s="6"/>
      <c r="AX46" s="6"/>
      <c r="AY46" s="6"/>
      <c r="AZ46" s="3"/>
      <c r="BA46" s="81"/>
      <c r="BB46" s="6"/>
      <c r="BC46" s="6"/>
      <c r="BD46" s="6"/>
      <c r="BE46" s="6"/>
      <c r="BF46" s="6"/>
      <c r="BG46" s="6"/>
      <c r="BH46" s="6"/>
      <c r="BI46" s="6"/>
      <c r="BJ46" s="96"/>
      <c r="BK46" s="52"/>
      <c r="BL46" s="8"/>
      <c r="BM46" s="8"/>
      <c r="BN46" s="8"/>
      <c r="BO46" s="50"/>
      <c r="BP46" s="81"/>
      <c r="BQ46" s="6"/>
      <c r="BR46" s="6"/>
      <c r="BS46" s="6"/>
      <c r="BT46" s="6"/>
      <c r="BU46" s="6"/>
      <c r="BV46" s="6"/>
      <c r="BW46" s="6"/>
      <c r="BX46" s="6"/>
      <c r="BY46" s="96"/>
      <c r="BZ46" s="52"/>
      <c r="CA46" s="6"/>
      <c r="CB46" s="6"/>
      <c r="CC46" s="6"/>
      <c r="CD46" s="6"/>
      <c r="CE46" s="6"/>
      <c r="CF46" s="6"/>
      <c r="CG46" s="6"/>
      <c r="CH46" s="6"/>
      <c r="CI46" s="3"/>
      <c r="CJ46" s="81"/>
      <c r="CK46" s="6"/>
      <c r="CL46" s="6"/>
      <c r="CM46" s="6"/>
      <c r="CN46" s="6"/>
      <c r="CO46" s="6"/>
      <c r="CP46" s="6"/>
      <c r="CQ46" s="6"/>
      <c r="CR46" s="6"/>
      <c r="CS46" s="96"/>
      <c r="CT46" s="52"/>
      <c r="CU46" s="6"/>
      <c r="CV46" s="6"/>
      <c r="CW46" s="6"/>
      <c r="CX46" s="6"/>
      <c r="CY46" s="6"/>
      <c r="CZ46" s="6"/>
      <c r="DA46" s="6"/>
      <c r="DB46" s="6"/>
      <c r="DC46" s="3"/>
      <c r="DD46" s="81">
        <v>0</v>
      </c>
      <c r="DE46" s="6">
        <v>0</v>
      </c>
      <c r="DF46" s="6">
        <v>0</v>
      </c>
      <c r="DG46" s="6">
        <v>0</v>
      </c>
      <c r="DH46" s="6">
        <v>0</v>
      </c>
      <c r="DI46" s="6">
        <v>0</v>
      </c>
      <c r="DJ46" s="6">
        <v>0</v>
      </c>
      <c r="DK46" s="6">
        <v>0</v>
      </c>
      <c r="DL46" s="6">
        <v>0</v>
      </c>
      <c r="DM46" s="3">
        <v>0</v>
      </c>
      <c r="DN46" s="52"/>
      <c r="DO46" s="6"/>
      <c r="DP46" s="6"/>
      <c r="DQ46" s="6"/>
      <c r="DR46" s="6"/>
      <c r="DS46" s="6"/>
      <c r="DT46" s="6"/>
      <c r="DU46" s="6"/>
      <c r="DV46" s="6"/>
      <c r="DW46" s="96"/>
      <c r="DX46" s="52"/>
      <c r="DY46" s="6"/>
      <c r="DZ46" s="6"/>
      <c r="EA46" s="6"/>
      <c r="EB46" s="3"/>
      <c r="EC46" s="81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3"/>
      <c r="ER46" s="52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3"/>
      <c r="FG46" s="81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96"/>
      <c r="FV46" s="52"/>
      <c r="FW46" s="8"/>
      <c r="FX46" s="8"/>
      <c r="FY46" s="8"/>
      <c r="FZ46" s="8"/>
      <c r="GA46" s="6"/>
      <c r="GB46" s="8"/>
      <c r="GC46" s="8"/>
      <c r="GD46" s="8"/>
      <c r="GE46" s="50"/>
    </row>
    <row r="47" spans="1:187" s="1" customFormat="1" ht="32.25" thickBot="1" x14ac:dyDescent="0.3">
      <c r="A47" s="220"/>
      <c r="B47" s="135" t="s">
        <v>267</v>
      </c>
      <c r="C47" s="51">
        <f t="shared" si="7"/>
        <v>513752</v>
      </c>
      <c r="D47" s="51">
        <f t="shared" si="43"/>
        <v>0</v>
      </c>
      <c r="E47" s="11">
        <f t="shared" si="44"/>
        <v>220198</v>
      </c>
      <c r="F47" s="11">
        <f t="shared" si="45"/>
        <v>146777</v>
      </c>
      <c r="G47" s="97">
        <f t="shared" si="46"/>
        <v>146777</v>
      </c>
      <c r="H47" s="51">
        <f t="shared" si="8"/>
        <v>0</v>
      </c>
      <c r="I47" s="11">
        <f t="shared" si="9"/>
        <v>0</v>
      </c>
      <c r="J47" s="11">
        <f t="shared" si="10"/>
        <v>0</v>
      </c>
      <c r="K47" s="11">
        <f t="shared" si="11"/>
        <v>0</v>
      </c>
      <c r="L47" s="5">
        <f t="shared" si="12"/>
        <v>0</v>
      </c>
      <c r="M47" s="86"/>
      <c r="N47" s="11"/>
      <c r="O47" s="11"/>
      <c r="P47" s="11"/>
      <c r="Q47" s="11"/>
      <c r="R47" s="11"/>
      <c r="S47" s="11"/>
      <c r="T47" s="11"/>
      <c r="U47" s="11"/>
      <c r="V47" s="5"/>
      <c r="W47" s="51"/>
      <c r="X47" s="11"/>
      <c r="Y47" s="11"/>
      <c r="Z47" s="11"/>
      <c r="AA47" s="11"/>
      <c r="AB47" s="11"/>
      <c r="AC47" s="11"/>
      <c r="AD47" s="11"/>
      <c r="AE47" s="11"/>
      <c r="AF47" s="5"/>
      <c r="AG47" s="51"/>
      <c r="AH47" s="11"/>
      <c r="AI47" s="11"/>
      <c r="AJ47" s="11"/>
      <c r="AK47" s="11"/>
      <c r="AL47" s="11"/>
      <c r="AM47" s="11"/>
      <c r="AN47" s="11"/>
      <c r="AO47" s="11"/>
      <c r="AP47" s="5"/>
      <c r="AQ47" s="51"/>
      <c r="AR47" s="11"/>
      <c r="AS47" s="11"/>
      <c r="AT47" s="11"/>
      <c r="AU47" s="11"/>
      <c r="AV47" s="11"/>
      <c r="AW47" s="11"/>
      <c r="AX47" s="11"/>
      <c r="AY47" s="11"/>
      <c r="AZ47" s="5"/>
      <c r="BA47" s="86"/>
      <c r="BB47" s="11"/>
      <c r="BC47" s="11"/>
      <c r="BD47" s="11"/>
      <c r="BE47" s="11"/>
      <c r="BF47" s="11"/>
      <c r="BG47" s="11"/>
      <c r="BH47" s="11"/>
      <c r="BI47" s="11"/>
      <c r="BJ47" s="97"/>
      <c r="BK47" s="51"/>
      <c r="BL47" s="10"/>
      <c r="BM47" s="10"/>
      <c r="BN47" s="10"/>
      <c r="BO47" s="58"/>
      <c r="BP47" s="86"/>
      <c r="BQ47" s="11"/>
      <c r="BR47" s="11"/>
      <c r="BS47" s="11"/>
      <c r="BT47" s="11"/>
      <c r="BU47" s="11"/>
      <c r="BV47" s="11"/>
      <c r="BW47" s="11"/>
      <c r="BX47" s="11"/>
      <c r="BY47" s="97"/>
      <c r="BZ47" s="51"/>
      <c r="CA47" s="11"/>
      <c r="CB47" s="11"/>
      <c r="CC47" s="11"/>
      <c r="CD47" s="11"/>
      <c r="CE47" s="11"/>
      <c r="CF47" s="11"/>
      <c r="CG47" s="11"/>
      <c r="CH47" s="11"/>
      <c r="CI47" s="5"/>
      <c r="CJ47" s="86"/>
      <c r="CK47" s="11"/>
      <c r="CL47" s="11"/>
      <c r="CM47" s="11"/>
      <c r="CN47" s="11"/>
      <c r="CO47" s="11"/>
      <c r="CP47" s="11"/>
      <c r="CQ47" s="11"/>
      <c r="CR47" s="11"/>
      <c r="CS47" s="97"/>
      <c r="CT47" s="51"/>
      <c r="CU47" s="11"/>
      <c r="CV47" s="11"/>
      <c r="CW47" s="11"/>
      <c r="CX47" s="11"/>
      <c r="CY47" s="11"/>
      <c r="CZ47" s="11"/>
      <c r="DA47" s="11"/>
      <c r="DB47" s="11"/>
      <c r="DC47" s="5"/>
      <c r="DD47" s="86">
        <v>4</v>
      </c>
      <c r="DE47" s="11">
        <v>0</v>
      </c>
      <c r="DF47" s="11">
        <v>2</v>
      </c>
      <c r="DG47" s="11">
        <v>1</v>
      </c>
      <c r="DH47" s="11">
        <v>1</v>
      </c>
      <c r="DI47" s="11">
        <v>513752</v>
      </c>
      <c r="DJ47" s="11">
        <v>0</v>
      </c>
      <c r="DK47" s="11">
        <v>220198</v>
      </c>
      <c r="DL47" s="11">
        <v>146777</v>
      </c>
      <c r="DM47" s="5">
        <v>146777</v>
      </c>
      <c r="DN47" s="51"/>
      <c r="DO47" s="11"/>
      <c r="DP47" s="11"/>
      <c r="DQ47" s="11"/>
      <c r="DR47" s="11"/>
      <c r="DS47" s="11"/>
      <c r="DT47" s="11"/>
      <c r="DU47" s="11"/>
      <c r="DV47" s="11"/>
      <c r="DW47" s="97"/>
      <c r="DX47" s="51"/>
      <c r="DY47" s="11"/>
      <c r="DZ47" s="11"/>
      <c r="EA47" s="11"/>
      <c r="EB47" s="5"/>
      <c r="EC47" s="86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5"/>
      <c r="ER47" s="5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5"/>
      <c r="FG47" s="86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97"/>
      <c r="FV47" s="51"/>
      <c r="FW47" s="10"/>
      <c r="FX47" s="10"/>
      <c r="FY47" s="10"/>
      <c r="FZ47" s="10"/>
      <c r="GA47" s="11"/>
      <c r="GB47" s="10"/>
      <c r="GC47" s="10"/>
      <c r="GD47" s="10"/>
      <c r="GE47" s="58"/>
    </row>
    <row r="48" spans="1:187" s="1" customFormat="1" x14ac:dyDescent="0.25">
      <c r="A48" s="217">
        <v>4</v>
      </c>
      <c r="B48" s="30" t="s">
        <v>8</v>
      </c>
      <c r="C48" s="64">
        <f t="shared" si="7"/>
        <v>2659711</v>
      </c>
      <c r="D48" s="14">
        <f t="shared" si="43"/>
        <v>613287</v>
      </c>
      <c r="E48" s="14">
        <f t="shared" si="44"/>
        <v>682143</v>
      </c>
      <c r="F48" s="14">
        <f t="shared" si="45"/>
        <v>682142</v>
      </c>
      <c r="G48" s="95">
        <f t="shared" si="46"/>
        <v>682139</v>
      </c>
      <c r="H48" s="64">
        <f t="shared" si="8"/>
        <v>949039</v>
      </c>
      <c r="I48" s="14">
        <f t="shared" si="9"/>
        <v>245450</v>
      </c>
      <c r="J48" s="14">
        <f t="shared" si="10"/>
        <v>234531</v>
      </c>
      <c r="K48" s="14">
        <f t="shared" si="11"/>
        <v>234530</v>
      </c>
      <c r="L48" s="2">
        <f t="shared" si="12"/>
        <v>234528</v>
      </c>
      <c r="M48" s="80">
        <v>662</v>
      </c>
      <c r="N48" s="49">
        <v>217</v>
      </c>
      <c r="O48" s="49">
        <v>149</v>
      </c>
      <c r="P48" s="49">
        <v>148</v>
      </c>
      <c r="Q48" s="49">
        <v>148</v>
      </c>
      <c r="R48" s="49">
        <v>392644</v>
      </c>
      <c r="S48" s="49">
        <v>128813</v>
      </c>
      <c r="T48" s="49">
        <v>87944</v>
      </c>
      <c r="U48" s="49">
        <v>87944</v>
      </c>
      <c r="V48" s="24">
        <v>87943</v>
      </c>
      <c r="W48" s="55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24">
        <v>0</v>
      </c>
      <c r="AG48" s="55">
        <v>0</v>
      </c>
      <c r="AH48" s="49">
        <v>0</v>
      </c>
      <c r="AI48" s="4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v>0</v>
      </c>
      <c r="AP48" s="24">
        <v>0</v>
      </c>
      <c r="AQ48" s="55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9">
        <v>0</v>
      </c>
      <c r="AY48" s="49">
        <v>0</v>
      </c>
      <c r="AZ48" s="24">
        <v>0</v>
      </c>
      <c r="BA48" s="80">
        <v>259</v>
      </c>
      <c r="BB48" s="49">
        <v>54</v>
      </c>
      <c r="BC48" s="49">
        <v>69</v>
      </c>
      <c r="BD48" s="49">
        <v>68</v>
      </c>
      <c r="BE48" s="49">
        <v>68</v>
      </c>
      <c r="BF48" s="49">
        <v>556395</v>
      </c>
      <c r="BG48" s="49">
        <v>116637</v>
      </c>
      <c r="BH48" s="49">
        <v>146587</v>
      </c>
      <c r="BI48" s="49">
        <v>146586</v>
      </c>
      <c r="BJ48" s="99">
        <v>146585</v>
      </c>
      <c r="BK48" s="55"/>
      <c r="BL48" s="23"/>
      <c r="BM48" s="23"/>
      <c r="BN48" s="23"/>
      <c r="BO48" s="39"/>
      <c r="BP48" s="80">
        <v>0</v>
      </c>
      <c r="BQ48" s="49">
        <v>0</v>
      </c>
      <c r="BR48" s="49">
        <v>0</v>
      </c>
      <c r="BS48" s="49">
        <v>0</v>
      </c>
      <c r="BT48" s="49">
        <v>0</v>
      </c>
      <c r="BU48" s="49">
        <v>0</v>
      </c>
      <c r="BV48" s="49">
        <v>0</v>
      </c>
      <c r="BW48" s="49">
        <v>0</v>
      </c>
      <c r="BX48" s="49">
        <v>0</v>
      </c>
      <c r="BY48" s="99">
        <v>0</v>
      </c>
      <c r="BZ48" s="55">
        <v>0</v>
      </c>
      <c r="CA48" s="49">
        <v>0</v>
      </c>
      <c r="CB48" s="49">
        <v>0</v>
      </c>
      <c r="CC48" s="49">
        <v>0</v>
      </c>
      <c r="CD48" s="49">
        <v>0</v>
      </c>
      <c r="CE48" s="49">
        <v>0</v>
      </c>
      <c r="CF48" s="49">
        <v>0</v>
      </c>
      <c r="CG48" s="49">
        <v>0</v>
      </c>
      <c r="CH48" s="49">
        <v>0</v>
      </c>
      <c r="CI48" s="24">
        <v>0</v>
      </c>
      <c r="CJ48" s="80">
        <v>0</v>
      </c>
      <c r="CK48" s="49">
        <v>0</v>
      </c>
      <c r="CL48" s="49">
        <v>0</v>
      </c>
      <c r="CM48" s="49">
        <v>0</v>
      </c>
      <c r="CN48" s="49">
        <v>0</v>
      </c>
      <c r="CO48" s="49">
        <v>0</v>
      </c>
      <c r="CP48" s="49">
        <v>0</v>
      </c>
      <c r="CQ48" s="49">
        <v>0</v>
      </c>
      <c r="CR48" s="49">
        <v>0</v>
      </c>
      <c r="CS48" s="99">
        <v>0</v>
      </c>
      <c r="CT48" s="55">
        <v>0</v>
      </c>
      <c r="CU48" s="49">
        <v>0</v>
      </c>
      <c r="CV48" s="49">
        <v>0</v>
      </c>
      <c r="CW48" s="49">
        <v>0</v>
      </c>
      <c r="CX48" s="49">
        <v>0</v>
      </c>
      <c r="CY48" s="49">
        <v>0</v>
      </c>
      <c r="CZ48" s="49">
        <v>0</v>
      </c>
      <c r="DA48" s="49">
        <v>0</v>
      </c>
      <c r="DB48" s="49">
        <v>0</v>
      </c>
      <c r="DC48" s="24">
        <v>0</v>
      </c>
      <c r="DD48" s="80">
        <v>29</v>
      </c>
      <c r="DE48" s="49">
        <v>6</v>
      </c>
      <c r="DF48" s="49">
        <v>8</v>
      </c>
      <c r="DG48" s="49">
        <v>8</v>
      </c>
      <c r="DH48" s="49">
        <v>7</v>
      </c>
      <c r="DI48" s="49">
        <v>1078309</v>
      </c>
      <c r="DJ48" s="49">
        <v>207820</v>
      </c>
      <c r="DK48" s="49">
        <v>290163</v>
      </c>
      <c r="DL48" s="49">
        <v>290163</v>
      </c>
      <c r="DM48" s="24">
        <v>290163</v>
      </c>
      <c r="DN48" s="55">
        <v>27</v>
      </c>
      <c r="DO48" s="49">
        <v>7</v>
      </c>
      <c r="DP48" s="49">
        <v>7</v>
      </c>
      <c r="DQ48" s="49">
        <v>7</v>
      </c>
      <c r="DR48" s="49">
        <v>6</v>
      </c>
      <c r="DS48" s="49">
        <v>632363</v>
      </c>
      <c r="DT48" s="49">
        <v>160017</v>
      </c>
      <c r="DU48" s="49">
        <v>157449</v>
      </c>
      <c r="DV48" s="49">
        <v>157449</v>
      </c>
      <c r="DW48" s="99">
        <v>157448</v>
      </c>
      <c r="DX48" s="55"/>
      <c r="DY48" s="49"/>
      <c r="DZ48" s="49"/>
      <c r="EA48" s="49"/>
      <c r="EB48" s="24"/>
      <c r="EC48" s="80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24"/>
      <c r="ER48" s="55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24"/>
      <c r="FG48" s="80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99"/>
      <c r="FV48" s="55">
        <v>0</v>
      </c>
      <c r="FW48" s="23">
        <v>0</v>
      </c>
      <c r="FX48" s="23">
        <v>0</v>
      </c>
      <c r="FY48" s="23">
        <v>0</v>
      </c>
      <c r="FZ48" s="23">
        <v>0</v>
      </c>
      <c r="GA48" s="49">
        <v>0</v>
      </c>
      <c r="GB48" s="23">
        <v>0</v>
      </c>
      <c r="GC48" s="23">
        <v>0</v>
      </c>
      <c r="GD48" s="23">
        <v>0</v>
      </c>
      <c r="GE48" s="39">
        <v>0</v>
      </c>
    </row>
    <row r="49" spans="1:187" s="1" customFormat="1" ht="47.25" x14ac:dyDescent="0.25">
      <c r="A49" s="219"/>
      <c r="B49" s="28" t="s">
        <v>268</v>
      </c>
      <c r="C49" s="52">
        <f t="shared" si="7"/>
        <v>0</v>
      </c>
      <c r="D49" s="6">
        <f t="shared" si="43"/>
        <v>0</v>
      </c>
      <c r="E49" s="6">
        <f t="shared" si="44"/>
        <v>0</v>
      </c>
      <c r="F49" s="6">
        <f t="shared" si="45"/>
        <v>0</v>
      </c>
      <c r="G49" s="96">
        <f t="shared" si="46"/>
        <v>0</v>
      </c>
      <c r="H49" s="52">
        <f t="shared" si="8"/>
        <v>0</v>
      </c>
      <c r="I49" s="6">
        <f t="shared" si="9"/>
        <v>0</v>
      </c>
      <c r="J49" s="6">
        <f t="shared" si="10"/>
        <v>0</v>
      </c>
      <c r="K49" s="6">
        <f t="shared" si="11"/>
        <v>0</v>
      </c>
      <c r="L49" s="3">
        <f t="shared" si="12"/>
        <v>0</v>
      </c>
      <c r="M49" s="81"/>
      <c r="N49" s="8"/>
      <c r="O49" s="8"/>
      <c r="P49" s="8"/>
      <c r="Q49" s="8"/>
      <c r="R49" s="6"/>
      <c r="S49" s="8"/>
      <c r="T49" s="8"/>
      <c r="U49" s="8"/>
      <c r="V49" s="50"/>
      <c r="W49" s="52"/>
      <c r="X49" s="8"/>
      <c r="Y49" s="8"/>
      <c r="Z49" s="8"/>
      <c r="AA49" s="8"/>
      <c r="AB49" s="6"/>
      <c r="AC49" s="8"/>
      <c r="AD49" s="8"/>
      <c r="AE49" s="8"/>
      <c r="AF49" s="50"/>
      <c r="AG49" s="52"/>
      <c r="AH49" s="8"/>
      <c r="AI49" s="8"/>
      <c r="AJ49" s="8"/>
      <c r="AK49" s="8"/>
      <c r="AL49" s="6"/>
      <c r="AM49" s="8"/>
      <c r="AN49" s="8"/>
      <c r="AO49" s="8"/>
      <c r="AP49" s="50"/>
      <c r="AQ49" s="52"/>
      <c r="AR49" s="8"/>
      <c r="AS49" s="8"/>
      <c r="AT49" s="8"/>
      <c r="AU49" s="8"/>
      <c r="AV49" s="6"/>
      <c r="AW49" s="8"/>
      <c r="AX49" s="8"/>
      <c r="AY49" s="8"/>
      <c r="AZ49" s="50"/>
      <c r="BA49" s="81"/>
      <c r="BB49" s="8"/>
      <c r="BC49" s="8"/>
      <c r="BD49" s="8"/>
      <c r="BE49" s="8"/>
      <c r="BF49" s="6"/>
      <c r="BG49" s="8"/>
      <c r="BH49" s="8"/>
      <c r="BI49" s="8"/>
      <c r="BJ49" s="98"/>
      <c r="BK49" s="52"/>
      <c r="BL49" s="8"/>
      <c r="BM49" s="8"/>
      <c r="BN49" s="8"/>
      <c r="BO49" s="50"/>
      <c r="BP49" s="81"/>
      <c r="BQ49" s="8"/>
      <c r="BR49" s="8"/>
      <c r="BS49" s="8"/>
      <c r="BT49" s="8"/>
      <c r="BU49" s="6"/>
      <c r="BV49" s="8"/>
      <c r="BW49" s="8"/>
      <c r="BX49" s="8"/>
      <c r="BY49" s="98"/>
      <c r="BZ49" s="52"/>
      <c r="CA49" s="8"/>
      <c r="CB49" s="8"/>
      <c r="CC49" s="8"/>
      <c r="CD49" s="8"/>
      <c r="CE49" s="6"/>
      <c r="CF49" s="8"/>
      <c r="CG49" s="8"/>
      <c r="CH49" s="8"/>
      <c r="CI49" s="50"/>
      <c r="CJ49" s="81"/>
      <c r="CK49" s="8"/>
      <c r="CL49" s="8"/>
      <c r="CM49" s="8"/>
      <c r="CN49" s="8"/>
      <c r="CO49" s="6"/>
      <c r="CP49" s="8"/>
      <c r="CQ49" s="8"/>
      <c r="CR49" s="8"/>
      <c r="CS49" s="98"/>
      <c r="CT49" s="52"/>
      <c r="CU49" s="8"/>
      <c r="CV49" s="8"/>
      <c r="CW49" s="8"/>
      <c r="CX49" s="8"/>
      <c r="CY49" s="6"/>
      <c r="CZ49" s="8"/>
      <c r="DA49" s="8"/>
      <c r="DB49" s="8"/>
      <c r="DC49" s="50"/>
      <c r="DD49" s="81">
        <f t="shared" ref="DD49" si="47">DE49+DF49+DG49+DH49</f>
        <v>0</v>
      </c>
      <c r="DE49" s="8"/>
      <c r="DF49" s="8"/>
      <c r="DG49" s="8"/>
      <c r="DH49" s="8"/>
      <c r="DI49" s="6">
        <f t="shared" ref="DI49" si="48">DJ49+DK49+DL49+DM49</f>
        <v>0</v>
      </c>
      <c r="DJ49" s="8"/>
      <c r="DK49" s="8"/>
      <c r="DL49" s="8"/>
      <c r="DM49" s="50"/>
      <c r="DN49" s="52">
        <f t="shared" ref="DN49" si="49">DO49+DP49+DQ49+DR49</f>
        <v>0</v>
      </c>
      <c r="DO49" s="6"/>
      <c r="DP49" s="6"/>
      <c r="DQ49" s="6"/>
      <c r="DR49" s="6"/>
      <c r="DS49" s="6">
        <f t="shared" ref="DS49" si="50">DT49+DU49+DV49+DW49</f>
        <v>0</v>
      </c>
      <c r="DT49" s="8"/>
      <c r="DU49" s="8"/>
      <c r="DV49" s="8"/>
      <c r="DW49" s="98"/>
      <c r="DX49" s="52"/>
      <c r="DY49" s="6"/>
      <c r="DZ49" s="6"/>
      <c r="EA49" s="6"/>
      <c r="EB49" s="3"/>
      <c r="EC49" s="81"/>
      <c r="ED49" s="8"/>
      <c r="EE49" s="8"/>
      <c r="EF49" s="8"/>
      <c r="EG49" s="8"/>
      <c r="EH49" s="6"/>
      <c r="EI49" s="8"/>
      <c r="EJ49" s="8"/>
      <c r="EK49" s="8"/>
      <c r="EL49" s="8"/>
      <c r="EM49" s="6"/>
      <c r="EN49" s="8"/>
      <c r="EO49" s="8"/>
      <c r="EP49" s="8"/>
      <c r="EQ49" s="50"/>
      <c r="ER49" s="52"/>
      <c r="ES49" s="8"/>
      <c r="ET49" s="8"/>
      <c r="EU49" s="8"/>
      <c r="EV49" s="8"/>
      <c r="EW49" s="6"/>
      <c r="EX49" s="8"/>
      <c r="EY49" s="8"/>
      <c r="EZ49" s="8"/>
      <c r="FA49" s="8"/>
      <c r="FB49" s="6"/>
      <c r="FC49" s="8"/>
      <c r="FD49" s="8"/>
      <c r="FE49" s="8"/>
      <c r="FF49" s="50"/>
      <c r="FG49" s="81"/>
      <c r="FH49" s="8"/>
      <c r="FI49" s="8"/>
      <c r="FJ49" s="8"/>
      <c r="FK49" s="8"/>
      <c r="FL49" s="6"/>
      <c r="FM49" s="8"/>
      <c r="FN49" s="8"/>
      <c r="FO49" s="8"/>
      <c r="FP49" s="8"/>
      <c r="FQ49" s="6"/>
      <c r="FR49" s="8"/>
      <c r="FS49" s="8"/>
      <c r="FT49" s="8"/>
      <c r="FU49" s="98"/>
      <c r="FV49" s="52"/>
      <c r="FW49" s="8"/>
      <c r="FX49" s="8"/>
      <c r="FY49" s="8"/>
      <c r="FZ49" s="8"/>
      <c r="GA49" s="6"/>
      <c r="GB49" s="8"/>
      <c r="GC49" s="8"/>
      <c r="GD49" s="8"/>
      <c r="GE49" s="50"/>
    </row>
    <row r="50" spans="1:187" s="1" customFormat="1" ht="16.5" customHeight="1" x14ac:dyDescent="0.25">
      <c r="A50" s="221"/>
      <c r="B50" s="27" t="s">
        <v>358</v>
      </c>
      <c r="C50" s="88">
        <f t="shared" ref="C50" si="51">D50+E50+F50+G50</f>
        <v>653331</v>
      </c>
      <c r="D50" s="52">
        <f t="shared" si="43"/>
        <v>0</v>
      </c>
      <c r="E50" s="146">
        <f t="shared" si="44"/>
        <v>93333</v>
      </c>
      <c r="F50" s="146">
        <f t="shared" si="45"/>
        <v>279999</v>
      </c>
      <c r="G50" s="149">
        <f t="shared" si="46"/>
        <v>279999</v>
      </c>
      <c r="H50" s="52">
        <f t="shared" ref="H50" si="52">I50+J50+K50+L50</f>
        <v>653331</v>
      </c>
      <c r="I50" s="146">
        <f t="shared" ref="I50" si="53">S50+AC50+AM50+AW50+BG50+BL50</f>
        <v>0</v>
      </c>
      <c r="J50" s="146">
        <f t="shared" ref="J50" si="54">T50+AD50+AN50+AX50+BH50+BM50</f>
        <v>93333</v>
      </c>
      <c r="K50" s="146">
        <f t="shared" ref="K50" si="55">U50+AE50+AO50+AY50+BI50+BN50</f>
        <v>279999</v>
      </c>
      <c r="L50" s="3">
        <f t="shared" ref="L50" si="56">V50+AF50+AP50+AZ50+BJ50+BO50</f>
        <v>279999</v>
      </c>
      <c r="M50" s="81"/>
      <c r="N50" s="146"/>
      <c r="O50" s="146"/>
      <c r="P50" s="146"/>
      <c r="Q50" s="146"/>
      <c r="R50" s="146"/>
      <c r="S50" s="146"/>
      <c r="T50" s="146"/>
      <c r="U50" s="146"/>
      <c r="V50" s="3"/>
      <c r="W50" s="52"/>
      <c r="X50" s="146"/>
      <c r="Y50" s="146"/>
      <c r="Z50" s="146"/>
      <c r="AA50" s="146"/>
      <c r="AB50" s="146"/>
      <c r="AC50" s="146"/>
      <c r="AD50" s="146"/>
      <c r="AE50" s="146"/>
      <c r="AF50" s="3"/>
      <c r="AG50" s="52"/>
      <c r="AH50" s="146"/>
      <c r="AI50" s="146"/>
      <c r="AJ50" s="146"/>
      <c r="AK50" s="146"/>
      <c r="AL50" s="146"/>
      <c r="AM50" s="146"/>
      <c r="AN50" s="146"/>
      <c r="AO50" s="146"/>
      <c r="AP50" s="3"/>
      <c r="AQ50" s="52"/>
      <c r="AR50" s="146"/>
      <c r="AS50" s="146"/>
      <c r="AT50" s="146"/>
      <c r="AU50" s="146"/>
      <c r="AV50" s="146"/>
      <c r="AW50" s="146"/>
      <c r="AX50" s="146"/>
      <c r="AY50" s="146"/>
      <c r="AZ50" s="3"/>
      <c r="BA50" s="81">
        <v>651</v>
      </c>
      <c r="BB50" s="146">
        <v>0</v>
      </c>
      <c r="BC50" s="146">
        <v>93</v>
      </c>
      <c r="BD50" s="146">
        <v>279</v>
      </c>
      <c r="BE50" s="146">
        <v>279</v>
      </c>
      <c r="BF50" s="146">
        <v>653331</v>
      </c>
      <c r="BG50" s="146">
        <v>0</v>
      </c>
      <c r="BH50" s="146">
        <v>93333</v>
      </c>
      <c r="BI50" s="146">
        <v>279999</v>
      </c>
      <c r="BJ50" s="149">
        <v>279999</v>
      </c>
      <c r="BK50" s="52"/>
      <c r="BL50" s="8"/>
      <c r="BM50" s="8"/>
      <c r="BN50" s="8"/>
      <c r="BO50" s="50"/>
      <c r="BP50" s="81"/>
      <c r="BQ50" s="146"/>
      <c r="BR50" s="146"/>
      <c r="BS50" s="146"/>
      <c r="BT50" s="146"/>
      <c r="BU50" s="146"/>
      <c r="BV50" s="146"/>
      <c r="BW50" s="146"/>
      <c r="BX50" s="146"/>
      <c r="BY50" s="149"/>
      <c r="BZ50" s="52"/>
      <c r="CA50" s="146"/>
      <c r="CB50" s="146"/>
      <c r="CC50" s="146"/>
      <c r="CD50" s="146"/>
      <c r="CE50" s="146"/>
      <c r="CF50" s="146"/>
      <c r="CG50" s="146"/>
      <c r="CH50" s="146"/>
      <c r="CI50" s="3"/>
      <c r="CJ50" s="81"/>
      <c r="CK50" s="146"/>
      <c r="CL50" s="146"/>
      <c r="CM50" s="146"/>
      <c r="CN50" s="146"/>
      <c r="CO50" s="146"/>
      <c r="CP50" s="146"/>
      <c r="CQ50" s="146"/>
      <c r="CR50" s="146"/>
      <c r="CS50" s="149"/>
      <c r="CT50" s="52"/>
      <c r="CU50" s="146"/>
      <c r="CV50" s="146"/>
      <c r="CW50" s="146"/>
      <c r="CX50" s="146"/>
      <c r="CY50" s="146"/>
      <c r="CZ50" s="146"/>
      <c r="DA50" s="146"/>
      <c r="DB50" s="146"/>
      <c r="DC50" s="3"/>
      <c r="DD50" s="81"/>
      <c r="DE50" s="146"/>
      <c r="DF50" s="146"/>
      <c r="DG50" s="146"/>
      <c r="DH50" s="146"/>
      <c r="DI50" s="146"/>
      <c r="DJ50" s="146"/>
      <c r="DK50" s="146"/>
      <c r="DL50" s="146"/>
      <c r="DM50" s="3"/>
      <c r="DN50" s="52"/>
      <c r="DO50" s="146"/>
      <c r="DP50" s="146"/>
      <c r="DQ50" s="146"/>
      <c r="DR50" s="146"/>
      <c r="DS50" s="146"/>
      <c r="DT50" s="146"/>
      <c r="DU50" s="146"/>
      <c r="DV50" s="146"/>
      <c r="DW50" s="149"/>
      <c r="DX50" s="52"/>
      <c r="DY50" s="146"/>
      <c r="DZ50" s="146"/>
      <c r="EA50" s="146"/>
      <c r="EB50" s="3"/>
      <c r="EC50" s="81"/>
      <c r="ED50" s="146"/>
      <c r="EE50" s="146"/>
      <c r="EF50" s="146"/>
      <c r="EG50" s="146"/>
      <c r="EH50" s="146"/>
      <c r="EI50" s="146"/>
      <c r="EJ50" s="146"/>
      <c r="EK50" s="146"/>
      <c r="EL50" s="146"/>
      <c r="EM50" s="146"/>
      <c r="EN50" s="146"/>
      <c r="EO50" s="146"/>
      <c r="EP50" s="146"/>
      <c r="EQ50" s="3"/>
      <c r="ER50" s="52"/>
      <c r="ES50" s="146"/>
      <c r="ET50" s="146"/>
      <c r="EU50" s="146"/>
      <c r="EV50" s="146"/>
      <c r="EW50" s="146"/>
      <c r="EX50" s="146"/>
      <c r="EY50" s="146"/>
      <c r="EZ50" s="146"/>
      <c r="FA50" s="146"/>
      <c r="FB50" s="146"/>
      <c r="FC50" s="146"/>
      <c r="FD50" s="146"/>
      <c r="FE50" s="146"/>
      <c r="FF50" s="3"/>
      <c r="FG50" s="81"/>
      <c r="FH50" s="146"/>
      <c r="FI50" s="146"/>
      <c r="FJ50" s="146"/>
      <c r="FK50" s="146"/>
      <c r="FL50" s="146"/>
      <c r="FM50" s="146"/>
      <c r="FN50" s="146"/>
      <c r="FO50" s="146"/>
      <c r="FP50" s="146"/>
      <c r="FQ50" s="146"/>
      <c r="FR50" s="146"/>
      <c r="FS50" s="146"/>
      <c r="FT50" s="146"/>
      <c r="FU50" s="149"/>
      <c r="FV50" s="52"/>
      <c r="FW50" s="8"/>
      <c r="FX50" s="8"/>
      <c r="FY50" s="8"/>
      <c r="FZ50" s="8"/>
      <c r="GA50" s="146"/>
      <c r="GB50" s="8"/>
      <c r="GC50" s="8"/>
      <c r="GD50" s="8"/>
      <c r="GE50" s="50"/>
    </row>
    <row r="51" spans="1:187" s="1" customFormat="1" ht="16.5" thickBot="1" x14ac:dyDescent="0.3">
      <c r="A51" s="220"/>
      <c r="B51" s="32" t="s">
        <v>63</v>
      </c>
      <c r="C51" s="51">
        <f t="shared" si="7"/>
        <v>81223</v>
      </c>
      <c r="D51" s="11">
        <f t="shared" si="43"/>
        <v>12403</v>
      </c>
      <c r="E51" s="11">
        <f t="shared" si="44"/>
        <v>22940</v>
      </c>
      <c r="F51" s="11">
        <f t="shared" si="45"/>
        <v>22940</v>
      </c>
      <c r="G51" s="97">
        <f t="shared" si="46"/>
        <v>22940</v>
      </c>
      <c r="H51" s="51">
        <f t="shared" si="8"/>
        <v>81223</v>
      </c>
      <c r="I51" s="11">
        <f t="shared" si="9"/>
        <v>12403</v>
      </c>
      <c r="J51" s="11">
        <f t="shared" si="10"/>
        <v>22940</v>
      </c>
      <c r="K51" s="11">
        <f t="shared" si="11"/>
        <v>22940</v>
      </c>
      <c r="L51" s="5">
        <f t="shared" si="12"/>
        <v>22940</v>
      </c>
      <c r="M51" s="82">
        <v>231</v>
      </c>
      <c r="N51" s="47">
        <v>96</v>
      </c>
      <c r="O51" s="47">
        <v>45</v>
      </c>
      <c r="P51" s="47">
        <v>45</v>
      </c>
      <c r="Q51" s="47">
        <v>45</v>
      </c>
      <c r="R51" s="47">
        <v>81223</v>
      </c>
      <c r="S51" s="47">
        <v>12403</v>
      </c>
      <c r="T51" s="47">
        <v>22940</v>
      </c>
      <c r="U51" s="47">
        <v>22940</v>
      </c>
      <c r="V51" s="7">
        <v>22940</v>
      </c>
      <c r="W51" s="66"/>
      <c r="X51" s="47"/>
      <c r="Y51" s="47"/>
      <c r="Z51" s="47"/>
      <c r="AA51" s="47"/>
      <c r="AB51" s="47"/>
      <c r="AC51" s="47"/>
      <c r="AD51" s="47"/>
      <c r="AE51" s="47"/>
      <c r="AF51" s="7"/>
      <c r="AG51" s="66"/>
      <c r="AH51" s="47"/>
      <c r="AI51" s="47"/>
      <c r="AJ51" s="47"/>
      <c r="AK51" s="47"/>
      <c r="AL51" s="47"/>
      <c r="AM51" s="47"/>
      <c r="AN51" s="47"/>
      <c r="AO51" s="47"/>
      <c r="AP51" s="7"/>
      <c r="AQ51" s="66"/>
      <c r="AR51" s="47"/>
      <c r="AS51" s="47"/>
      <c r="AT51" s="47"/>
      <c r="AU51" s="47"/>
      <c r="AV51" s="47"/>
      <c r="AW51" s="47"/>
      <c r="AX51" s="47"/>
      <c r="AY51" s="47"/>
      <c r="AZ51" s="7"/>
      <c r="BA51" s="82"/>
      <c r="BB51" s="47"/>
      <c r="BC51" s="47"/>
      <c r="BD51" s="47"/>
      <c r="BE51" s="47"/>
      <c r="BF51" s="47"/>
      <c r="BG51" s="47"/>
      <c r="BH51" s="47"/>
      <c r="BI51" s="47"/>
      <c r="BJ51" s="100"/>
      <c r="BK51" s="66"/>
      <c r="BL51" s="9"/>
      <c r="BM51" s="9"/>
      <c r="BN51" s="9"/>
      <c r="BO51" s="67"/>
      <c r="BP51" s="82"/>
      <c r="BQ51" s="47"/>
      <c r="BR51" s="47"/>
      <c r="BS51" s="47"/>
      <c r="BT51" s="47"/>
      <c r="BU51" s="47"/>
      <c r="BV51" s="47"/>
      <c r="BW51" s="47"/>
      <c r="BX51" s="47"/>
      <c r="BY51" s="100"/>
      <c r="BZ51" s="66"/>
      <c r="CA51" s="47"/>
      <c r="CB51" s="47"/>
      <c r="CC51" s="47"/>
      <c r="CD51" s="47"/>
      <c r="CE51" s="47"/>
      <c r="CF51" s="47"/>
      <c r="CG51" s="47"/>
      <c r="CH51" s="47"/>
      <c r="CI51" s="7"/>
      <c r="CJ51" s="82"/>
      <c r="CK51" s="47"/>
      <c r="CL51" s="47"/>
      <c r="CM51" s="47"/>
      <c r="CN51" s="47"/>
      <c r="CO51" s="47"/>
      <c r="CP51" s="47"/>
      <c r="CQ51" s="47"/>
      <c r="CR51" s="47"/>
      <c r="CS51" s="100"/>
      <c r="CT51" s="66"/>
      <c r="CU51" s="47"/>
      <c r="CV51" s="47"/>
      <c r="CW51" s="47"/>
      <c r="CX51" s="47"/>
      <c r="CY51" s="47"/>
      <c r="CZ51" s="47"/>
      <c r="DA51" s="47"/>
      <c r="DB51" s="47"/>
      <c r="DC51" s="7"/>
      <c r="DD51" s="82"/>
      <c r="DE51" s="47"/>
      <c r="DF51" s="47"/>
      <c r="DG51" s="47"/>
      <c r="DH51" s="47"/>
      <c r="DI51" s="47"/>
      <c r="DJ51" s="47"/>
      <c r="DK51" s="47"/>
      <c r="DL51" s="47"/>
      <c r="DM51" s="7"/>
      <c r="DN51" s="66"/>
      <c r="DO51" s="47"/>
      <c r="DP51" s="47"/>
      <c r="DQ51" s="47"/>
      <c r="DR51" s="47"/>
      <c r="DS51" s="47"/>
      <c r="DT51" s="47"/>
      <c r="DU51" s="47"/>
      <c r="DV51" s="47"/>
      <c r="DW51" s="100"/>
      <c r="DX51" s="66"/>
      <c r="DY51" s="47"/>
      <c r="DZ51" s="47"/>
      <c r="EA51" s="47"/>
      <c r="EB51" s="7"/>
      <c r="EC51" s="82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7"/>
      <c r="ER51" s="66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7"/>
      <c r="FG51" s="82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100"/>
      <c r="FV51" s="66"/>
      <c r="FW51" s="9"/>
      <c r="FX51" s="9"/>
      <c r="FY51" s="9"/>
      <c r="FZ51" s="9"/>
      <c r="GA51" s="47"/>
      <c r="GB51" s="9"/>
      <c r="GC51" s="9"/>
      <c r="GD51" s="9"/>
      <c r="GE51" s="67"/>
    </row>
    <row r="52" spans="1:187" s="1" customFormat="1" ht="16.5" thickBot="1" x14ac:dyDescent="0.3">
      <c r="A52" s="45">
        <v>5</v>
      </c>
      <c r="B52" s="40" t="s">
        <v>9</v>
      </c>
      <c r="C52" s="69">
        <f t="shared" si="7"/>
        <v>5277408</v>
      </c>
      <c r="D52" s="69">
        <f t="shared" si="43"/>
        <v>972081</v>
      </c>
      <c r="E52" s="48">
        <f t="shared" si="44"/>
        <v>1435226</v>
      </c>
      <c r="F52" s="48">
        <f t="shared" si="45"/>
        <v>1434875</v>
      </c>
      <c r="G52" s="76">
        <f t="shared" si="46"/>
        <v>1435226</v>
      </c>
      <c r="H52" s="69">
        <f t="shared" si="8"/>
        <v>11918</v>
      </c>
      <c r="I52" s="48">
        <f t="shared" si="9"/>
        <v>1784</v>
      </c>
      <c r="J52" s="48">
        <f t="shared" si="10"/>
        <v>3495</v>
      </c>
      <c r="K52" s="48">
        <f t="shared" si="11"/>
        <v>3144</v>
      </c>
      <c r="L52" s="22">
        <f t="shared" si="12"/>
        <v>3495</v>
      </c>
      <c r="M52" s="83">
        <v>34</v>
      </c>
      <c r="N52" s="17">
        <v>5</v>
      </c>
      <c r="O52" s="17">
        <v>10</v>
      </c>
      <c r="P52" s="17">
        <v>9</v>
      </c>
      <c r="Q52" s="17">
        <v>10</v>
      </c>
      <c r="R52" s="17">
        <v>11918</v>
      </c>
      <c r="S52" s="17">
        <v>1784</v>
      </c>
      <c r="T52" s="17">
        <v>3495</v>
      </c>
      <c r="U52" s="17">
        <v>3144</v>
      </c>
      <c r="V52" s="4">
        <v>3495</v>
      </c>
      <c r="W52" s="44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4">
        <v>0</v>
      </c>
      <c r="AG52" s="44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4">
        <v>0</v>
      </c>
      <c r="AQ52" s="44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4">
        <v>0</v>
      </c>
      <c r="BA52" s="83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01">
        <v>0</v>
      </c>
      <c r="BK52" s="44"/>
      <c r="BL52" s="16"/>
      <c r="BM52" s="16"/>
      <c r="BN52" s="16"/>
      <c r="BO52" s="68"/>
      <c r="BP52" s="83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01">
        <v>0</v>
      </c>
      <c r="BZ52" s="44">
        <v>0</v>
      </c>
      <c r="CA52" s="17">
        <v>0</v>
      </c>
      <c r="CB52" s="17">
        <v>0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4">
        <v>0</v>
      </c>
      <c r="CJ52" s="83">
        <v>0</v>
      </c>
      <c r="CK52" s="17">
        <v>0</v>
      </c>
      <c r="CL52" s="17">
        <v>0</v>
      </c>
      <c r="CM52" s="17">
        <v>0</v>
      </c>
      <c r="CN52" s="17">
        <v>0</v>
      </c>
      <c r="CO52" s="17">
        <v>0</v>
      </c>
      <c r="CP52" s="17">
        <v>0</v>
      </c>
      <c r="CQ52" s="17">
        <v>0</v>
      </c>
      <c r="CR52" s="17">
        <v>0</v>
      </c>
      <c r="CS52" s="101">
        <v>0</v>
      </c>
      <c r="CT52" s="44">
        <v>0</v>
      </c>
      <c r="CU52" s="17">
        <v>0</v>
      </c>
      <c r="CV52" s="17">
        <v>0</v>
      </c>
      <c r="CW52" s="17">
        <v>0</v>
      </c>
      <c r="CX52" s="17">
        <v>0</v>
      </c>
      <c r="CY52" s="17">
        <v>0</v>
      </c>
      <c r="CZ52" s="17">
        <v>0</v>
      </c>
      <c r="DA52" s="17">
        <v>0</v>
      </c>
      <c r="DB52" s="17">
        <v>0</v>
      </c>
      <c r="DC52" s="4">
        <v>0</v>
      </c>
      <c r="DD52" s="83">
        <v>159</v>
      </c>
      <c r="DE52" s="17">
        <v>34</v>
      </c>
      <c r="DF52" s="17">
        <v>41</v>
      </c>
      <c r="DG52" s="17">
        <v>42</v>
      </c>
      <c r="DH52" s="17">
        <v>42</v>
      </c>
      <c r="DI52" s="17">
        <v>5265490</v>
      </c>
      <c r="DJ52" s="17">
        <v>970297</v>
      </c>
      <c r="DK52" s="17">
        <v>1431731</v>
      </c>
      <c r="DL52" s="17">
        <v>1431731</v>
      </c>
      <c r="DM52" s="4">
        <v>1431731</v>
      </c>
      <c r="DN52" s="44">
        <v>0</v>
      </c>
      <c r="DO52" s="17">
        <v>0</v>
      </c>
      <c r="DP52" s="17">
        <v>0</v>
      </c>
      <c r="DQ52" s="17">
        <v>0</v>
      </c>
      <c r="DR52" s="17">
        <v>0</v>
      </c>
      <c r="DS52" s="17">
        <v>0</v>
      </c>
      <c r="DT52" s="17">
        <v>0</v>
      </c>
      <c r="DU52" s="17">
        <v>0</v>
      </c>
      <c r="DV52" s="17">
        <v>0</v>
      </c>
      <c r="DW52" s="101">
        <v>0</v>
      </c>
      <c r="DX52" s="44"/>
      <c r="DY52" s="17"/>
      <c r="DZ52" s="17"/>
      <c r="EA52" s="17"/>
      <c r="EB52" s="4"/>
      <c r="EC52" s="83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4"/>
      <c r="ER52" s="44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4"/>
      <c r="FG52" s="83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01"/>
      <c r="FV52" s="44">
        <v>0</v>
      </c>
      <c r="FW52" s="16">
        <v>0</v>
      </c>
      <c r="FX52" s="16">
        <v>0</v>
      </c>
      <c r="FY52" s="16">
        <v>0</v>
      </c>
      <c r="FZ52" s="16">
        <v>0</v>
      </c>
      <c r="GA52" s="17">
        <v>0</v>
      </c>
      <c r="GB52" s="16">
        <v>0</v>
      </c>
      <c r="GC52" s="16">
        <v>0</v>
      </c>
      <c r="GD52" s="16">
        <v>0</v>
      </c>
      <c r="GE52" s="68">
        <v>0</v>
      </c>
    </row>
    <row r="53" spans="1:187" s="1" customFormat="1" ht="16.5" thickBot="1" x14ac:dyDescent="0.3">
      <c r="A53" s="15">
        <v>6</v>
      </c>
      <c r="B53" s="124" t="s">
        <v>10</v>
      </c>
      <c r="C53" s="44">
        <f t="shared" si="7"/>
        <v>5334348</v>
      </c>
      <c r="D53" s="44">
        <f t="shared" si="43"/>
        <v>824527</v>
      </c>
      <c r="E53" s="17">
        <f t="shared" si="44"/>
        <v>1502962</v>
      </c>
      <c r="F53" s="17">
        <f t="shared" si="45"/>
        <v>1502962</v>
      </c>
      <c r="G53" s="101">
        <f t="shared" si="46"/>
        <v>1503897</v>
      </c>
      <c r="H53" s="44">
        <f t="shared" si="8"/>
        <v>0</v>
      </c>
      <c r="I53" s="17">
        <f t="shared" si="9"/>
        <v>0</v>
      </c>
      <c r="J53" s="17">
        <f t="shared" si="10"/>
        <v>0</v>
      </c>
      <c r="K53" s="17">
        <f t="shared" si="11"/>
        <v>0</v>
      </c>
      <c r="L53" s="4">
        <f t="shared" si="12"/>
        <v>0</v>
      </c>
      <c r="M53" s="84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22">
        <v>0</v>
      </c>
      <c r="W53" s="69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22">
        <v>0</v>
      </c>
      <c r="AG53" s="69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22">
        <v>0</v>
      </c>
      <c r="AQ53" s="69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22">
        <v>0</v>
      </c>
      <c r="BA53" s="84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76">
        <v>0</v>
      </c>
      <c r="BK53" s="69"/>
      <c r="BL53" s="18"/>
      <c r="BM53" s="18"/>
      <c r="BN53" s="18"/>
      <c r="BO53" s="70"/>
      <c r="BP53" s="84">
        <v>0</v>
      </c>
      <c r="BQ53" s="48">
        <v>0</v>
      </c>
      <c r="BR53" s="48">
        <v>0</v>
      </c>
      <c r="BS53" s="48">
        <v>0</v>
      </c>
      <c r="BT53" s="48">
        <v>0</v>
      </c>
      <c r="BU53" s="48">
        <v>0</v>
      </c>
      <c r="BV53" s="48">
        <v>0</v>
      </c>
      <c r="BW53" s="48">
        <v>0</v>
      </c>
      <c r="BX53" s="48">
        <v>0</v>
      </c>
      <c r="BY53" s="76">
        <v>0</v>
      </c>
      <c r="BZ53" s="69">
        <v>0</v>
      </c>
      <c r="CA53" s="48">
        <v>0</v>
      </c>
      <c r="CB53" s="48">
        <v>0</v>
      </c>
      <c r="CC53" s="48">
        <v>0</v>
      </c>
      <c r="CD53" s="48">
        <v>0</v>
      </c>
      <c r="CE53" s="48">
        <v>0</v>
      </c>
      <c r="CF53" s="48">
        <v>0</v>
      </c>
      <c r="CG53" s="48">
        <v>0</v>
      </c>
      <c r="CH53" s="48">
        <v>0</v>
      </c>
      <c r="CI53" s="22">
        <v>0</v>
      </c>
      <c r="CJ53" s="84">
        <v>0</v>
      </c>
      <c r="CK53" s="48">
        <v>0</v>
      </c>
      <c r="CL53" s="48">
        <v>0</v>
      </c>
      <c r="CM53" s="48">
        <v>0</v>
      </c>
      <c r="CN53" s="48">
        <v>0</v>
      </c>
      <c r="CO53" s="48">
        <v>0</v>
      </c>
      <c r="CP53" s="48">
        <v>0</v>
      </c>
      <c r="CQ53" s="48">
        <v>0</v>
      </c>
      <c r="CR53" s="48">
        <v>0</v>
      </c>
      <c r="CS53" s="76">
        <v>0</v>
      </c>
      <c r="CT53" s="69">
        <v>0</v>
      </c>
      <c r="CU53" s="48">
        <v>0</v>
      </c>
      <c r="CV53" s="48">
        <v>0</v>
      </c>
      <c r="CW53" s="48">
        <v>0</v>
      </c>
      <c r="CX53" s="48">
        <v>0</v>
      </c>
      <c r="CY53" s="48">
        <v>0</v>
      </c>
      <c r="CZ53" s="48">
        <v>0</v>
      </c>
      <c r="DA53" s="48">
        <v>0</v>
      </c>
      <c r="DB53" s="48">
        <v>0</v>
      </c>
      <c r="DC53" s="22">
        <v>0</v>
      </c>
      <c r="DD53" s="84">
        <v>0</v>
      </c>
      <c r="DE53" s="48">
        <v>0</v>
      </c>
      <c r="DF53" s="48">
        <v>0</v>
      </c>
      <c r="DG53" s="48">
        <v>0</v>
      </c>
      <c r="DH53" s="48">
        <v>0</v>
      </c>
      <c r="DI53" s="48">
        <v>0</v>
      </c>
      <c r="DJ53" s="48">
        <v>0</v>
      </c>
      <c r="DK53" s="48">
        <v>0</v>
      </c>
      <c r="DL53" s="48">
        <v>0</v>
      </c>
      <c r="DM53" s="22">
        <v>0</v>
      </c>
      <c r="DN53" s="69">
        <v>0</v>
      </c>
      <c r="DO53" s="48">
        <v>0</v>
      </c>
      <c r="DP53" s="48">
        <v>0</v>
      </c>
      <c r="DQ53" s="48">
        <v>0</v>
      </c>
      <c r="DR53" s="48">
        <v>0</v>
      </c>
      <c r="DS53" s="48">
        <v>0</v>
      </c>
      <c r="DT53" s="48">
        <v>0</v>
      </c>
      <c r="DU53" s="48">
        <v>0</v>
      </c>
      <c r="DV53" s="48">
        <v>0</v>
      </c>
      <c r="DW53" s="76">
        <v>0</v>
      </c>
      <c r="DX53" s="64">
        <f>DY53+DZ53+EB53+EA53</f>
        <v>5334348</v>
      </c>
      <c r="DY53" s="14">
        <f>EN53+FC53+FR53</f>
        <v>824527</v>
      </c>
      <c r="DZ53" s="14">
        <f>EO53+FD53+FS53</f>
        <v>1502962</v>
      </c>
      <c r="EA53" s="14">
        <f>EP53+FE53+FT53</f>
        <v>1502962</v>
      </c>
      <c r="EB53" s="2">
        <f>EQ53+FF53+FU53</f>
        <v>1503897</v>
      </c>
      <c r="EC53" s="84">
        <v>4598</v>
      </c>
      <c r="ED53" s="48">
        <v>924</v>
      </c>
      <c r="EE53" s="48">
        <v>1224</v>
      </c>
      <c r="EF53" s="48">
        <v>1224</v>
      </c>
      <c r="EG53" s="48">
        <v>1226</v>
      </c>
      <c r="EH53" s="48">
        <v>18116</v>
      </c>
      <c r="EI53" s="48">
        <v>2825</v>
      </c>
      <c r="EJ53" s="48">
        <v>5095</v>
      </c>
      <c r="EK53" s="48">
        <v>5096</v>
      </c>
      <c r="EL53" s="48">
        <v>5100</v>
      </c>
      <c r="EM53" s="48">
        <v>4228637</v>
      </c>
      <c r="EN53" s="48">
        <v>656922</v>
      </c>
      <c r="EO53" s="48">
        <v>1190261</v>
      </c>
      <c r="EP53" s="48">
        <v>1190260</v>
      </c>
      <c r="EQ53" s="22">
        <v>1191194</v>
      </c>
      <c r="ER53" s="69">
        <v>748</v>
      </c>
      <c r="ES53" s="48">
        <v>170</v>
      </c>
      <c r="ET53" s="48">
        <v>193</v>
      </c>
      <c r="EU53" s="48">
        <v>193</v>
      </c>
      <c r="EV53" s="48">
        <v>192</v>
      </c>
      <c r="EW53" s="48">
        <v>2947</v>
      </c>
      <c r="EX53" s="48">
        <v>496</v>
      </c>
      <c r="EY53" s="48">
        <v>817</v>
      </c>
      <c r="EZ53" s="48">
        <v>817</v>
      </c>
      <c r="FA53" s="48">
        <v>817</v>
      </c>
      <c r="FB53" s="48">
        <v>687889</v>
      </c>
      <c r="FC53" s="48">
        <v>115434</v>
      </c>
      <c r="FD53" s="48">
        <v>190818</v>
      </c>
      <c r="FE53" s="48">
        <v>190818</v>
      </c>
      <c r="FF53" s="22">
        <v>190819</v>
      </c>
      <c r="FG53" s="84">
        <v>166</v>
      </c>
      <c r="FH53" s="48">
        <v>23</v>
      </c>
      <c r="FI53" s="48">
        <v>48</v>
      </c>
      <c r="FJ53" s="48">
        <v>47</v>
      </c>
      <c r="FK53" s="48">
        <v>48</v>
      </c>
      <c r="FL53" s="48">
        <v>1790</v>
      </c>
      <c r="FM53" s="48">
        <v>225</v>
      </c>
      <c r="FN53" s="48">
        <v>521</v>
      </c>
      <c r="FO53" s="48">
        <v>522</v>
      </c>
      <c r="FP53" s="48">
        <v>522</v>
      </c>
      <c r="FQ53" s="48">
        <v>417822</v>
      </c>
      <c r="FR53" s="48">
        <v>52171</v>
      </c>
      <c r="FS53" s="48">
        <v>121883</v>
      </c>
      <c r="FT53" s="48">
        <v>121884</v>
      </c>
      <c r="FU53" s="76">
        <v>121884</v>
      </c>
      <c r="FV53" s="69">
        <v>0</v>
      </c>
      <c r="FW53" s="18">
        <v>0</v>
      </c>
      <c r="FX53" s="18">
        <v>0</v>
      </c>
      <c r="FY53" s="18">
        <v>0</v>
      </c>
      <c r="FZ53" s="18">
        <v>0</v>
      </c>
      <c r="GA53" s="48">
        <v>0</v>
      </c>
      <c r="GB53" s="18">
        <v>0</v>
      </c>
      <c r="GC53" s="18">
        <v>0</v>
      </c>
      <c r="GD53" s="18">
        <v>0</v>
      </c>
      <c r="GE53" s="70">
        <v>0</v>
      </c>
    </row>
    <row r="54" spans="1:187" s="1" customFormat="1" x14ac:dyDescent="0.25">
      <c r="A54" s="218">
        <v>7</v>
      </c>
      <c r="B54" s="31" t="s">
        <v>11</v>
      </c>
      <c r="C54" s="55">
        <f t="shared" si="7"/>
        <v>12693852</v>
      </c>
      <c r="D54" s="55">
        <f t="shared" si="43"/>
        <v>2697515</v>
      </c>
      <c r="E54" s="49">
        <f t="shared" si="44"/>
        <v>3649411</v>
      </c>
      <c r="F54" s="49">
        <f t="shared" si="45"/>
        <v>3173463</v>
      </c>
      <c r="G54" s="99">
        <f t="shared" si="46"/>
        <v>3173463</v>
      </c>
      <c r="H54" s="55">
        <f t="shared" si="8"/>
        <v>0</v>
      </c>
      <c r="I54" s="49">
        <f t="shared" si="9"/>
        <v>0</v>
      </c>
      <c r="J54" s="49">
        <f t="shared" si="10"/>
        <v>0</v>
      </c>
      <c r="K54" s="49">
        <f t="shared" si="11"/>
        <v>0</v>
      </c>
      <c r="L54" s="24">
        <f t="shared" si="12"/>
        <v>0</v>
      </c>
      <c r="M54" s="85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2">
        <v>0</v>
      </c>
      <c r="W54" s="6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2">
        <v>0</v>
      </c>
      <c r="AG54" s="6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2">
        <v>0</v>
      </c>
      <c r="AQ54" s="6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2">
        <v>0</v>
      </c>
      <c r="BA54" s="85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  <c r="BJ54" s="95">
        <v>0</v>
      </c>
      <c r="BK54" s="64"/>
      <c r="BL54" s="13"/>
      <c r="BM54" s="13"/>
      <c r="BN54" s="13"/>
      <c r="BO54" s="65"/>
      <c r="BP54" s="85">
        <v>0</v>
      </c>
      <c r="BQ54" s="14">
        <v>0</v>
      </c>
      <c r="BR54" s="14">
        <v>0</v>
      </c>
      <c r="BS54" s="14">
        <v>0</v>
      </c>
      <c r="BT54" s="14">
        <v>0</v>
      </c>
      <c r="BU54" s="14">
        <v>0</v>
      </c>
      <c r="BV54" s="14">
        <v>0</v>
      </c>
      <c r="BW54" s="14">
        <v>0</v>
      </c>
      <c r="BX54" s="14">
        <v>0</v>
      </c>
      <c r="BY54" s="95">
        <v>0</v>
      </c>
      <c r="BZ54" s="64">
        <v>0</v>
      </c>
      <c r="CA54" s="14">
        <v>0</v>
      </c>
      <c r="CB54" s="14">
        <v>0</v>
      </c>
      <c r="CC54" s="14">
        <v>0</v>
      </c>
      <c r="CD54" s="14">
        <v>0</v>
      </c>
      <c r="CE54" s="14">
        <v>0</v>
      </c>
      <c r="CF54" s="14">
        <v>0</v>
      </c>
      <c r="CG54" s="14">
        <v>0</v>
      </c>
      <c r="CH54" s="14">
        <v>0</v>
      </c>
      <c r="CI54" s="2">
        <v>0</v>
      </c>
      <c r="CJ54" s="85">
        <v>0</v>
      </c>
      <c r="CK54" s="14">
        <v>0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0</v>
      </c>
      <c r="CR54" s="14">
        <v>0</v>
      </c>
      <c r="CS54" s="95">
        <v>0</v>
      </c>
      <c r="CT54" s="64">
        <v>0</v>
      </c>
      <c r="CU54" s="14">
        <v>0</v>
      </c>
      <c r="CV54" s="14">
        <v>0</v>
      </c>
      <c r="CW54" s="14">
        <v>0</v>
      </c>
      <c r="CX54" s="14">
        <v>0</v>
      </c>
      <c r="CY54" s="14">
        <v>0</v>
      </c>
      <c r="CZ54" s="14">
        <v>0</v>
      </c>
      <c r="DA54" s="14">
        <v>0</v>
      </c>
      <c r="DB54" s="14">
        <v>0</v>
      </c>
      <c r="DC54" s="2">
        <v>0</v>
      </c>
      <c r="DD54" s="85">
        <v>0</v>
      </c>
      <c r="DE54" s="14">
        <v>0</v>
      </c>
      <c r="DF54" s="14">
        <v>0</v>
      </c>
      <c r="DG54" s="14">
        <v>0</v>
      </c>
      <c r="DH54" s="14">
        <v>0</v>
      </c>
      <c r="DI54" s="14">
        <v>0</v>
      </c>
      <c r="DJ54" s="14">
        <v>0</v>
      </c>
      <c r="DK54" s="14">
        <v>0</v>
      </c>
      <c r="DL54" s="14">
        <v>0</v>
      </c>
      <c r="DM54" s="2">
        <v>0</v>
      </c>
      <c r="DN54" s="64">
        <v>0</v>
      </c>
      <c r="DO54" s="14">
        <v>0</v>
      </c>
      <c r="DP54" s="14">
        <v>0</v>
      </c>
      <c r="DQ54" s="14">
        <v>0</v>
      </c>
      <c r="DR54" s="14">
        <v>0</v>
      </c>
      <c r="DS54" s="14">
        <v>0</v>
      </c>
      <c r="DT54" s="14">
        <v>0</v>
      </c>
      <c r="DU54" s="14">
        <v>0</v>
      </c>
      <c r="DV54" s="14">
        <v>0</v>
      </c>
      <c r="DW54" s="95">
        <v>0</v>
      </c>
      <c r="DX54" s="64"/>
      <c r="DY54" s="14"/>
      <c r="DZ54" s="14"/>
      <c r="EA54" s="14"/>
      <c r="EB54" s="2"/>
      <c r="EC54" s="85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2"/>
      <c r="ER54" s="6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2"/>
      <c r="FG54" s="85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95"/>
      <c r="FV54" s="64">
        <v>2959</v>
      </c>
      <c r="FW54" s="14">
        <v>712</v>
      </c>
      <c r="FX54" s="14">
        <v>751</v>
      </c>
      <c r="FY54" s="14">
        <v>748</v>
      </c>
      <c r="FZ54" s="14">
        <v>748</v>
      </c>
      <c r="GA54" s="14">
        <v>12693852</v>
      </c>
      <c r="GB54" s="14">
        <v>2697515</v>
      </c>
      <c r="GC54" s="14">
        <v>3649411</v>
      </c>
      <c r="GD54" s="14">
        <v>3173463</v>
      </c>
      <c r="GE54" s="2">
        <v>3173463</v>
      </c>
    </row>
    <row r="55" spans="1:187" s="1" customFormat="1" ht="16.5" thickBot="1" x14ac:dyDescent="0.3">
      <c r="A55" s="221"/>
      <c r="B55" s="34" t="s">
        <v>70</v>
      </c>
      <c r="C55" s="66">
        <f t="shared" si="7"/>
        <v>451581</v>
      </c>
      <c r="D55" s="66">
        <f t="shared" si="43"/>
        <v>191972</v>
      </c>
      <c r="E55" s="47">
        <f t="shared" si="44"/>
        <v>131627</v>
      </c>
      <c r="F55" s="47">
        <f t="shared" si="45"/>
        <v>63991</v>
      </c>
      <c r="G55" s="100">
        <f t="shared" si="46"/>
        <v>63991</v>
      </c>
      <c r="H55" s="66">
        <f t="shared" si="8"/>
        <v>0</v>
      </c>
      <c r="I55" s="47">
        <f t="shared" si="9"/>
        <v>0</v>
      </c>
      <c r="J55" s="47">
        <f t="shared" si="10"/>
        <v>0</v>
      </c>
      <c r="K55" s="47">
        <f t="shared" si="11"/>
        <v>0</v>
      </c>
      <c r="L55" s="7">
        <f t="shared" si="12"/>
        <v>0</v>
      </c>
      <c r="M55" s="86"/>
      <c r="N55" s="11"/>
      <c r="O55" s="11"/>
      <c r="P55" s="11"/>
      <c r="Q55" s="11"/>
      <c r="R55" s="11"/>
      <c r="S55" s="11"/>
      <c r="T55" s="11"/>
      <c r="U55" s="11"/>
      <c r="V55" s="5"/>
      <c r="W55" s="51"/>
      <c r="X55" s="11"/>
      <c r="Y55" s="11"/>
      <c r="Z55" s="11"/>
      <c r="AA55" s="11"/>
      <c r="AB55" s="11"/>
      <c r="AC55" s="11"/>
      <c r="AD55" s="11"/>
      <c r="AE55" s="11"/>
      <c r="AF55" s="5"/>
      <c r="AG55" s="51"/>
      <c r="AH55" s="11"/>
      <c r="AI55" s="11"/>
      <c r="AJ55" s="11"/>
      <c r="AK55" s="11"/>
      <c r="AL55" s="11"/>
      <c r="AM55" s="11"/>
      <c r="AN55" s="11"/>
      <c r="AO55" s="11"/>
      <c r="AP55" s="5"/>
      <c r="AQ55" s="51"/>
      <c r="AR55" s="11"/>
      <c r="AS55" s="11"/>
      <c r="AT55" s="11"/>
      <c r="AU55" s="11"/>
      <c r="AV55" s="11"/>
      <c r="AW55" s="11"/>
      <c r="AX55" s="11"/>
      <c r="AY55" s="11"/>
      <c r="AZ55" s="5"/>
      <c r="BA55" s="86"/>
      <c r="BB55" s="11"/>
      <c r="BC55" s="11"/>
      <c r="BD55" s="11"/>
      <c r="BE55" s="11"/>
      <c r="BF55" s="11"/>
      <c r="BG55" s="11"/>
      <c r="BH55" s="11"/>
      <c r="BI55" s="11"/>
      <c r="BJ55" s="97"/>
      <c r="BK55" s="51"/>
      <c r="BL55" s="10"/>
      <c r="BM55" s="10"/>
      <c r="BN55" s="10"/>
      <c r="BO55" s="58"/>
      <c r="BP55" s="86"/>
      <c r="BQ55" s="11"/>
      <c r="BR55" s="11"/>
      <c r="BS55" s="11"/>
      <c r="BT55" s="11"/>
      <c r="BU55" s="11"/>
      <c r="BV55" s="11"/>
      <c r="BW55" s="11"/>
      <c r="BX55" s="11"/>
      <c r="BY55" s="97"/>
      <c r="BZ55" s="51"/>
      <c r="CA55" s="11"/>
      <c r="CB55" s="11"/>
      <c r="CC55" s="11"/>
      <c r="CD55" s="11"/>
      <c r="CE55" s="11"/>
      <c r="CF55" s="11"/>
      <c r="CG55" s="11"/>
      <c r="CH55" s="11"/>
      <c r="CI55" s="5"/>
      <c r="CJ55" s="86"/>
      <c r="CK55" s="11"/>
      <c r="CL55" s="11"/>
      <c r="CM55" s="11"/>
      <c r="CN55" s="11"/>
      <c r="CO55" s="11"/>
      <c r="CP55" s="11"/>
      <c r="CQ55" s="11"/>
      <c r="CR55" s="11"/>
      <c r="CS55" s="97"/>
      <c r="CT55" s="51"/>
      <c r="CU55" s="11"/>
      <c r="CV55" s="11"/>
      <c r="CW55" s="11"/>
      <c r="CX55" s="11"/>
      <c r="CY55" s="11"/>
      <c r="CZ55" s="11"/>
      <c r="DA55" s="11"/>
      <c r="DB55" s="11"/>
      <c r="DC55" s="5"/>
      <c r="DD55" s="86"/>
      <c r="DE55" s="11"/>
      <c r="DF55" s="11"/>
      <c r="DG55" s="11"/>
      <c r="DH55" s="11"/>
      <c r="DI55" s="11"/>
      <c r="DJ55" s="11"/>
      <c r="DK55" s="11"/>
      <c r="DL55" s="11"/>
      <c r="DM55" s="5"/>
      <c r="DN55" s="51"/>
      <c r="DO55" s="11"/>
      <c r="DP55" s="11"/>
      <c r="DQ55" s="11"/>
      <c r="DR55" s="11"/>
      <c r="DS55" s="11"/>
      <c r="DT55" s="11"/>
      <c r="DU55" s="11"/>
      <c r="DV55" s="11"/>
      <c r="DW55" s="97"/>
      <c r="DX55" s="51"/>
      <c r="DY55" s="11"/>
      <c r="DZ55" s="11"/>
      <c r="EA55" s="11"/>
      <c r="EB55" s="5"/>
      <c r="EC55" s="86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5"/>
      <c r="ER55" s="5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5"/>
      <c r="FG55" s="86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97"/>
      <c r="FV55" s="51">
        <v>7</v>
      </c>
      <c r="FW55" s="11">
        <v>3</v>
      </c>
      <c r="FX55" s="11">
        <v>2</v>
      </c>
      <c r="FY55" s="11">
        <v>1</v>
      </c>
      <c r="FZ55" s="11">
        <v>1</v>
      </c>
      <c r="GA55" s="11">
        <v>451581</v>
      </c>
      <c r="GB55" s="11">
        <v>191972</v>
      </c>
      <c r="GC55" s="11">
        <v>131627</v>
      </c>
      <c r="GD55" s="11">
        <v>63991</v>
      </c>
      <c r="GE55" s="5">
        <v>63991</v>
      </c>
    </row>
    <row r="56" spans="1:187" s="1" customFormat="1" ht="16.5" customHeight="1" x14ac:dyDescent="0.25">
      <c r="A56" s="217">
        <v>8</v>
      </c>
      <c r="B56" s="30" t="s">
        <v>12</v>
      </c>
      <c r="C56" s="64">
        <f t="shared" si="7"/>
        <v>264402</v>
      </c>
      <c r="D56" s="64">
        <f t="shared" si="43"/>
        <v>24646</v>
      </c>
      <c r="E56" s="14">
        <f t="shared" si="44"/>
        <v>77636</v>
      </c>
      <c r="F56" s="14">
        <f t="shared" si="45"/>
        <v>80764</v>
      </c>
      <c r="G56" s="95">
        <f t="shared" si="46"/>
        <v>81356</v>
      </c>
      <c r="H56" s="64">
        <f t="shared" si="8"/>
        <v>264402</v>
      </c>
      <c r="I56" s="14">
        <f t="shared" si="9"/>
        <v>24646</v>
      </c>
      <c r="J56" s="14">
        <f t="shared" si="10"/>
        <v>77636</v>
      </c>
      <c r="K56" s="14">
        <f t="shared" si="11"/>
        <v>80764</v>
      </c>
      <c r="L56" s="2">
        <f t="shared" si="12"/>
        <v>81356</v>
      </c>
      <c r="M56" s="80">
        <v>277</v>
      </c>
      <c r="N56" s="49">
        <v>25</v>
      </c>
      <c r="O56" s="49">
        <v>74</v>
      </c>
      <c r="P56" s="49">
        <v>89</v>
      </c>
      <c r="Q56" s="49">
        <v>89</v>
      </c>
      <c r="R56" s="49">
        <v>94875</v>
      </c>
      <c r="S56" s="49">
        <v>6975</v>
      </c>
      <c r="T56" s="49">
        <v>24700</v>
      </c>
      <c r="U56" s="49">
        <v>31600</v>
      </c>
      <c r="V56" s="24">
        <v>31600</v>
      </c>
      <c r="W56" s="55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24">
        <v>0</v>
      </c>
      <c r="AG56" s="55">
        <v>0</v>
      </c>
      <c r="AH56" s="49">
        <v>0</v>
      </c>
      <c r="AI56" s="49">
        <v>0</v>
      </c>
      <c r="AJ56" s="49">
        <v>0</v>
      </c>
      <c r="AK56" s="49">
        <v>0</v>
      </c>
      <c r="AL56" s="49">
        <v>0</v>
      </c>
      <c r="AM56" s="49">
        <v>0</v>
      </c>
      <c r="AN56" s="49">
        <v>0</v>
      </c>
      <c r="AO56" s="49">
        <v>0</v>
      </c>
      <c r="AP56" s="24">
        <v>0</v>
      </c>
      <c r="AQ56" s="55">
        <v>0</v>
      </c>
      <c r="AR56" s="49">
        <v>0</v>
      </c>
      <c r="AS56" s="49">
        <v>0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24">
        <v>0</v>
      </c>
      <c r="BA56" s="80">
        <v>209</v>
      </c>
      <c r="BB56" s="49">
        <v>23</v>
      </c>
      <c r="BC56" s="49">
        <v>65</v>
      </c>
      <c r="BD56" s="49">
        <v>61</v>
      </c>
      <c r="BE56" s="49">
        <v>60</v>
      </c>
      <c r="BF56" s="49">
        <v>169527</v>
      </c>
      <c r="BG56" s="49">
        <v>17671</v>
      </c>
      <c r="BH56" s="49">
        <v>52936</v>
      </c>
      <c r="BI56" s="49">
        <v>49164</v>
      </c>
      <c r="BJ56" s="99">
        <v>49756</v>
      </c>
      <c r="BK56" s="55"/>
      <c r="BL56" s="23"/>
      <c r="BM56" s="23"/>
      <c r="BN56" s="23"/>
      <c r="BO56" s="39"/>
      <c r="BP56" s="80">
        <v>0</v>
      </c>
      <c r="BQ56" s="49">
        <v>0</v>
      </c>
      <c r="BR56" s="49">
        <v>0</v>
      </c>
      <c r="BS56" s="49">
        <v>0</v>
      </c>
      <c r="BT56" s="49">
        <v>0</v>
      </c>
      <c r="BU56" s="49">
        <v>0</v>
      </c>
      <c r="BV56" s="49">
        <v>0</v>
      </c>
      <c r="BW56" s="49">
        <v>0</v>
      </c>
      <c r="BX56" s="49">
        <v>0</v>
      </c>
      <c r="BY56" s="99">
        <v>0</v>
      </c>
      <c r="BZ56" s="55">
        <v>0</v>
      </c>
      <c r="CA56" s="49">
        <v>0</v>
      </c>
      <c r="CB56" s="49">
        <v>0</v>
      </c>
      <c r="CC56" s="49">
        <v>0</v>
      </c>
      <c r="CD56" s="49">
        <v>0</v>
      </c>
      <c r="CE56" s="49">
        <v>0</v>
      </c>
      <c r="CF56" s="49">
        <v>0</v>
      </c>
      <c r="CG56" s="49">
        <v>0</v>
      </c>
      <c r="CH56" s="49">
        <v>0</v>
      </c>
      <c r="CI56" s="24">
        <v>0</v>
      </c>
      <c r="CJ56" s="80">
        <v>0</v>
      </c>
      <c r="CK56" s="49">
        <v>0</v>
      </c>
      <c r="CL56" s="49">
        <v>0</v>
      </c>
      <c r="CM56" s="49">
        <v>0</v>
      </c>
      <c r="CN56" s="49">
        <v>0</v>
      </c>
      <c r="CO56" s="49">
        <v>0</v>
      </c>
      <c r="CP56" s="49">
        <v>0</v>
      </c>
      <c r="CQ56" s="49">
        <v>0</v>
      </c>
      <c r="CR56" s="49">
        <v>0</v>
      </c>
      <c r="CS56" s="99">
        <v>0</v>
      </c>
      <c r="CT56" s="55">
        <v>0</v>
      </c>
      <c r="CU56" s="49">
        <v>0</v>
      </c>
      <c r="CV56" s="49">
        <v>0</v>
      </c>
      <c r="CW56" s="49">
        <v>0</v>
      </c>
      <c r="CX56" s="49">
        <v>0</v>
      </c>
      <c r="CY56" s="49">
        <v>0</v>
      </c>
      <c r="CZ56" s="49">
        <v>0</v>
      </c>
      <c r="DA56" s="49">
        <v>0</v>
      </c>
      <c r="DB56" s="49">
        <v>0</v>
      </c>
      <c r="DC56" s="24">
        <v>0</v>
      </c>
      <c r="DD56" s="80">
        <v>0</v>
      </c>
      <c r="DE56" s="49">
        <v>0</v>
      </c>
      <c r="DF56" s="49">
        <v>0</v>
      </c>
      <c r="DG56" s="49">
        <v>0</v>
      </c>
      <c r="DH56" s="49">
        <v>0</v>
      </c>
      <c r="DI56" s="49">
        <v>0</v>
      </c>
      <c r="DJ56" s="49">
        <v>0</v>
      </c>
      <c r="DK56" s="49">
        <v>0</v>
      </c>
      <c r="DL56" s="49">
        <v>0</v>
      </c>
      <c r="DM56" s="24">
        <v>0</v>
      </c>
      <c r="DN56" s="55">
        <v>0</v>
      </c>
      <c r="DO56" s="49">
        <v>0</v>
      </c>
      <c r="DP56" s="49">
        <v>0</v>
      </c>
      <c r="DQ56" s="49">
        <v>0</v>
      </c>
      <c r="DR56" s="49">
        <v>0</v>
      </c>
      <c r="DS56" s="49">
        <v>0</v>
      </c>
      <c r="DT56" s="49">
        <v>0</v>
      </c>
      <c r="DU56" s="49">
        <v>0</v>
      </c>
      <c r="DV56" s="49">
        <v>0</v>
      </c>
      <c r="DW56" s="99">
        <v>0</v>
      </c>
      <c r="DX56" s="55"/>
      <c r="DY56" s="49"/>
      <c r="DZ56" s="49"/>
      <c r="EA56" s="49"/>
      <c r="EB56" s="24"/>
      <c r="EC56" s="80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24"/>
      <c r="ER56" s="55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24"/>
      <c r="FG56" s="80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99"/>
      <c r="FV56" s="55">
        <v>0</v>
      </c>
      <c r="FW56" s="49">
        <v>0</v>
      </c>
      <c r="FX56" s="49">
        <v>0</v>
      </c>
      <c r="FY56" s="49">
        <v>0</v>
      </c>
      <c r="FZ56" s="49">
        <v>0</v>
      </c>
      <c r="GA56" s="49">
        <v>0</v>
      </c>
      <c r="GB56" s="49">
        <v>0</v>
      </c>
      <c r="GC56" s="49">
        <v>0</v>
      </c>
      <c r="GD56" s="49">
        <v>0</v>
      </c>
      <c r="GE56" s="24">
        <v>0</v>
      </c>
    </row>
    <row r="57" spans="1:187" s="1" customFormat="1" ht="16.5" thickBot="1" x14ac:dyDescent="0.3">
      <c r="A57" s="220"/>
      <c r="B57" s="32" t="s">
        <v>69</v>
      </c>
      <c r="C57" s="51">
        <f t="shared" si="7"/>
        <v>19517</v>
      </c>
      <c r="D57" s="51">
        <f t="shared" si="43"/>
        <v>2481</v>
      </c>
      <c r="E57" s="11">
        <f t="shared" si="44"/>
        <v>5242</v>
      </c>
      <c r="F57" s="11">
        <f t="shared" si="45"/>
        <v>5897</v>
      </c>
      <c r="G57" s="97">
        <f t="shared" si="46"/>
        <v>5897</v>
      </c>
      <c r="H57" s="51">
        <f t="shared" si="8"/>
        <v>19517</v>
      </c>
      <c r="I57" s="11">
        <f t="shared" si="9"/>
        <v>2481</v>
      </c>
      <c r="J57" s="11">
        <f t="shared" si="10"/>
        <v>5242</v>
      </c>
      <c r="K57" s="11">
        <f t="shared" si="11"/>
        <v>5897</v>
      </c>
      <c r="L57" s="5">
        <f t="shared" si="12"/>
        <v>5897</v>
      </c>
      <c r="M57" s="82">
        <v>259</v>
      </c>
      <c r="N57" s="47">
        <v>35</v>
      </c>
      <c r="O57" s="47">
        <v>58</v>
      </c>
      <c r="P57" s="47">
        <v>83</v>
      </c>
      <c r="Q57" s="47">
        <v>83</v>
      </c>
      <c r="R57" s="47">
        <v>19517</v>
      </c>
      <c r="S57" s="47">
        <v>2481</v>
      </c>
      <c r="T57" s="47">
        <v>5242</v>
      </c>
      <c r="U57" s="47">
        <v>5897</v>
      </c>
      <c r="V57" s="7">
        <v>5897</v>
      </c>
      <c r="W57" s="66"/>
      <c r="X57" s="47"/>
      <c r="Y57" s="47"/>
      <c r="Z57" s="47"/>
      <c r="AA57" s="47"/>
      <c r="AB57" s="47"/>
      <c r="AC57" s="47"/>
      <c r="AD57" s="47"/>
      <c r="AE57" s="47"/>
      <c r="AF57" s="7"/>
      <c r="AG57" s="66"/>
      <c r="AH57" s="47"/>
      <c r="AI57" s="47"/>
      <c r="AJ57" s="47"/>
      <c r="AK57" s="47"/>
      <c r="AL57" s="47"/>
      <c r="AM57" s="47"/>
      <c r="AN57" s="47"/>
      <c r="AO57" s="47"/>
      <c r="AP57" s="7"/>
      <c r="AQ57" s="66"/>
      <c r="AR57" s="47"/>
      <c r="AS57" s="47"/>
      <c r="AT57" s="47"/>
      <c r="AU57" s="47"/>
      <c r="AV57" s="47"/>
      <c r="AW57" s="47"/>
      <c r="AX57" s="47"/>
      <c r="AY57" s="47"/>
      <c r="AZ57" s="7"/>
      <c r="BA57" s="82"/>
      <c r="BB57" s="47"/>
      <c r="BC57" s="47"/>
      <c r="BD57" s="47"/>
      <c r="BE57" s="47"/>
      <c r="BF57" s="47"/>
      <c r="BG57" s="47"/>
      <c r="BH57" s="47"/>
      <c r="BI57" s="47"/>
      <c r="BJ57" s="100"/>
      <c r="BK57" s="66"/>
      <c r="BL57" s="9"/>
      <c r="BM57" s="9"/>
      <c r="BN57" s="9"/>
      <c r="BO57" s="67"/>
      <c r="BP57" s="82"/>
      <c r="BQ57" s="47"/>
      <c r="BR57" s="47"/>
      <c r="BS57" s="47"/>
      <c r="BT57" s="47"/>
      <c r="BU57" s="47"/>
      <c r="BV57" s="47"/>
      <c r="BW57" s="47"/>
      <c r="BX57" s="47"/>
      <c r="BY57" s="100"/>
      <c r="BZ57" s="66"/>
      <c r="CA57" s="47"/>
      <c r="CB57" s="47"/>
      <c r="CC57" s="47"/>
      <c r="CD57" s="47"/>
      <c r="CE57" s="47"/>
      <c r="CF57" s="47"/>
      <c r="CG57" s="47"/>
      <c r="CH57" s="47"/>
      <c r="CI57" s="7"/>
      <c r="CJ57" s="82"/>
      <c r="CK57" s="47"/>
      <c r="CL57" s="47"/>
      <c r="CM57" s="47"/>
      <c r="CN57" s="47"/>
      <c r="CO57" s="47"/>
      <c r="CP57" s="47"/>
      <c r="CQ57" s="47"/>
      <c r="CR57" s="47"/>
      <c r="CS57" s="100"/>
      <c r="CT57" s="66"/>
      <c r="CU57" s="47"/>
      <c r="CV57" s="47"/>
      <c r="CW57" s="47"/>
      <c r="CX57" s="47"/>
      <c r="CY57" s="47"/>
      <c r="CZ57" s="47"/>
      <c r="DA57" s="47"/>
      <c r="DB57" s="47"/>
      <c r="DC57" s="7"/>
      <c r="DD57" s="82"/>
      <c r="DE57" s="47"/>
      <c r="DF57" s="47"/>
      <c r="DG57" s="47"/>
      <c r="DH57" s="47"/>
      <c r="DI57" s="47"/>
      <c r="DJ57" s="47"/>
      <c r="DK57" s="47"/>
      <c r="DL57" s="47"/>
      <c r="DM57" s="7"/>
      <c r="DN57" s="66"/>
      <c r="DO57" s="47"/>
      <c r="DP57" s="47"/>
      <c r="DQ57" s="47"/>
      <c r="DR57" s="47"/>
      <c r="DS57" s="47"/>
      <c r="DT57" s="47"/>
      <c r="DU57" s="47"/>
      <c r="DV57" s="47"/>
      <c r="DW57" s="100"/>
      <c r="DX57" s="66"/>
      <c r="DY57" s="47"/>
      <c r="DZ57" s="47"/>
      <c r="EA57" s="47"/>
      <c r="EB57" s="7"/>
      <c r="EC57" s="82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7"/>
      <c r="ER57" s="66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7"/>
      <c r="FG57" s="82"/>
      <c r="FH57" s="47"/>
      <c r="FI57" s="47"/>
      <c r="FJ57" s="47"/>
      <c r="FK57" s="47"/>
      <c r="FL57" s="47"/>
      <c r="FM57" s="47"/>
      <c r="FN57" s="47"/>
      <c r="FO57" s="47"/>
      <c r="FP57" s="47"/>
      <c r="FQ57" s="47"/>
      <c r="FR57" s="47"/>
      <c r="FS57" s="47"/>
      <c r="FT57" s="47"/>
      <c r="FU57" s="100"/>
      <c r="FV57" s="66"/>
      <c r="FW57" s="47"/>
      <c r="FX57" s="47"/>
      <c r="FY57" s="47"/>
      <c r="FZ57" s="47"/>
      <c r="GA57" s="47"/>
      <c r="GB57" s="47"/>
      <c r="GC57" s="47"/>
      <c r="GD57" s="47"/>
      <c r="GE57" s="7"/>
    </row>
    <row r="58" spans="1:187" s="1" customFormat="1" x14ac:dyDescent="0.25">
      <c r="A58" s="217">
        <v>9</v>
      </c>
      <c r="B58" s="25" t="s">
        <v>13</v>
      </c>
      <c r="C58" s="64">
        <f t="shared" si="7"/>
        <v>1011064</v>
      </c>
      <c r="D58" s="64">
        <f t="shared" si="43"/>
        <v>168094</v>
      </c>
      <c r="E58" s="14">
        <f t="shared" si="44"/>
        <v>291700</v>
      </c>
      <c r="F58" s="14">
        <f t="shared" si="45"/>
        <v>348374</v>
      </c>
      <c r="G58" s="95">
        <f t="shared" si="46"/>
        <v>202896</v>
      </c>
      <c r="H58" s="64">
        <f t="shared" si="8"/>
        <v>599594</v>
      </c>
      <c r="I58" s="14">
        <f t="shared" si="9"/>
        <v>114636</v>
      </c>
      <c r="J58" s="14">
        <f t="shared" si="10"/>
        <v>161349</v>
      </c>
      <c r="K58" s="14">
        <f t="shared" si="11"/>
        <v>163058</v>
      </c>
      <c r="L58" s="2">
        <f t="shared" si="12"/>
        <v>160551</v>
      </c>
      <c r="M58" s="85">
        <v>208</v>
      </c>
      <c r="N58" s="14">
        <v>24</v>
      </c>
      <c r="O58" s="14">
        <v>61</v>
      </c>
      <c r="P58" s="14">
        <v>62</v>
      </c>
      <c r="Q58" s="14">
        <v>61</v>
      </c>
      <c r="R58" s="14">
        <v>365025</v>
      </c>
      <c r="S58" s="14">
        <v>99839</v>
      </c>
      <c r="T58" s="14">
        <v>88730</v>
      </c>
      <c r="U58" s="14">
        <v>89482</v>
      </c>
      <c r="V58" s="2">
        <v>86974</v>
      </c>
      <c r="W58" s="6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2">
        <v>0</v>
      </c>
      <c r="AG58" s="6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2">
        <v>0</v>
      </c>
      <c r="AQ58" s="64">
        <v>22</v>
      </c>
      <c r="AR58" s="14">
        <v>5</v>
      </c>
      <c r="AS58" s="14">
        <v>5</v>
      </c>
      <c r="AT58" s="14">
        <v>6</v>
      </c>
      <c r="AU58" s="14">
        <v>6</v>
      </c>
      <c r="AV58" s="14">
        <v>20364</v>
      </c>
      <c r="AW58" s="14">
        <v>4628</v>
      </c>
      <c r="AX58" s="14">
        <v>4628</v>
      </c>
      <c r="AY58" s="14">
        <v>5554</v>
      </c>
      <c r="AZ58" s="2">
        <v>5554</v>
      </c>
      <c r="BA58" s="85">
        <v>51</v>
      </c>
      <c r="BB58" s="14">
        <v>6</v>
      </c>
      <c r="BC58" s="14">
        <v>15</v>
      </c>
      <c r="BD58" s="14">
        <v>15</v>
      </c>
      <c r="BE58" s="14">
        <v>15</v>
      </c>
      <c r="BF58" s="14">
        <v>198590</v>
      </c>
      <c r="BG58" s="14">
        <v>4672</v>
      </c>
      <c r="BH58" s="14">
        <v>64619</v>
      </c>
      <c r="BI58" s="14">
        <v>64649</v>
      </c>
      <c r="BJ58" s="95">
        <v>64650</v>
      </c>
      <c r="BK58" s="64">
        <f t="shared" ref="BK58:BK83" si="57">BL58+BM58+BN58+BO58</f>
        <v>15615</v>
      </c>
      <c r="BL58" s="106">
        <f>BV58+CF58+CP58+CZ58</f>
        <v>5497</v>
      </c>
      <c r="BM58" s="106">
        <f t="shared" ref="BM58:BO58" si="58">BW58+CG58+CQ58+DA58</f>
        <v>3372</v>
      </c>
      <c r="BN58" s="106">
        <f t="shared" si="58"/>
        <v>3373</v>
      </c>
      <c r="BO58" s="107">
        <f t="shared" si="58"/>
        <v>3373</v>
      </c>
      <c r="BP58" s="85">
        <v>13</v>
      </c>
      <c r="BQ58" s="14">
        <v>0</v>
      </c>
      <c r="BR58" s="14">
        <v>5</v>
      </c>
      <c r="BS58" s="14">
        <v>4</v>
      </c>
      <c r="BT58" s="14">
        <v>4</v>
      </c>
      <c r="BU58" s="14">
        <v>13737</v>
      </c>
      <c r="BV58" s="14">
        <v>5497</v>
      </c>
      <c r="BW58" s="14">
        <v>2746</v>
      </c>
      <c r="BX58" s="14">
        <v>2747</v>
      </c>
      <c r="BY58" s="95">
        <v>2747</v>
      </c>
      <c r="BZ58" s="64">
        <v>0</v>
      </c>
      <c r="CA58" s="14">
        <v>0</v>
      </c>
      <c r="CB58" s="14">
        <v>0</v>
      </c>
      <c r="CC58" s="14">
        <v>0</v>
      </c>
      <c r="CD58" s="14">
        <v>0</v>
      </c>
      <c r="CE58" s="14">
        <v>0</v>
      </c>
      <c r="CF58" s="14">
        <v>0</v>
      </c>
      <c r="CG58" s="14">
        <v>0</v>
      </c>
      <c r="CH58" s="14">
        <v>0</v>
      </c>
      <c r="CI58" s="2">
        <v>0</v>
      </c>
      <c r="CJ58" s="85">
        <v>0</v>
      </c>
      <c r="CK58" s="14">
        <v>0</v>
      </c>
      <c r="CL58" s="14">
        <v>0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  <c r="CR58" s="14">
        <v>0</v>
      </c>
      <c r="CS58" s="95">
        <v>0</v>
      </c>
      <c r="CT58" s="64">
        <v>4</v>
      </c>
      <c r="CU58" s="14">
        <v>0</v>
      </c>
      <c r="CV58" s="14">
        <v>2</v>
      </c>
      <c r="CW58" s="14">
        <v>1</v>
      </c>
      <c r="CX58" s="14">
        <v>1</v>
      </c>
      <c r="CY58" s="14">
        <v>1878</v>
      </c>
      <c r="CZ58" s="14">
        <v>0</v>
      </c>
      <c r="DA58" s="14">
        <v>626</v>
      </c>
      <c r="DB58" s="14">
        <v>626</v>
      </c>
      <c r="DC58" s="2">
        <v>626</v>
      </c>
      <c r="DD58" s="85">
        <v>12</v>
      </c>
      <c r="DE58" s="14">
        <v>1</v>
      </c>
      <c r="DF58" s="14">
        <v>4</v>
      </c>
      <c r="DG58" s="14">
        <v>5</v>
      </c>
      <c r="DH58" s="14">
        <v>2</v>
      </c>
      <c r="DI58" s="14">
        <v>380722</v>
      </c>
      <c r="DJ58" s="14">
        <v>52675</v>
      </c>
      <c r="DK58" s="14">
        <v>127025</v>
      </c>
      <c r="DL58" s="14">
        <v>162003</v>
      </c>
      <c r="DM58" s="2">
        <v>39019</v>
      </c>
      <c r="DN58" s="64">
        <v>2</v>
      </c>
      <c r="DO58" s="14">
        <v>0</v>
      </c>
      <c r="DP58" s="14">
        <v>0</v>
      </c>
      <c r="DQ58" s="14">
        <v>2</v>
      </c>
      <c r="DR58" s="14">
        <v>0</v>
      </c>
      <c r="DS58" s="14">
        <v>19987</v>
      </c>
      <c r="DT58" s="14">
        <v>0</v>
      </c>
      <c r="DU58" s="14">
        <v>0</v>
      </c>
      <c r="DV58" s="14">
        <v>19987</v>
      </c>
      <c r="DW58" s="95">
        <v>0</v>
      </c>
      <c r="DX58" s="64">
        <f>DY58+DZ58+EB58+EA58</f>
        <v>10761</v>
      </c>
      <c r="DY58" s="14">
        <f>EN58+FC58+FR58</f>
        <v>783</v>
      </c>
      <c r="DZ58" s="14">
        <f>EO58+FD58+FS58</f>
        <v>3326</v>
      </c>
      <c r="EA58" s="14">
        <f>EP58+FE58+FT58</f>
        <v>3326</v>
      </c>
      <c r="EB58" s="2">
        <f>EQ58+FF58+FU58</f>
        <v>3326</v>
      </c>
      <c r="EC58" s="85">
        <v>17</v>
      </c>
      <c r="ED58" s="14">
        <v>2</v>
      </c>
      <c r="EE58" s="14">
        <v>5</v>
      </c>
      <c r="EF58" s="14">
        <v>5</v>
      </c>
      <c r="EG58" s="14">
        <v>5</v>
      </c>
      <c r="EH58" s="14">
        <v>49</v>
      </c>
      <c r="EI58" s="14">
        <v>4</v>
      </c>
      <c r="EJ58" s="14">
        <v>15</v>
      </c>
      <c r="EK58" s="14">
        <v>15</v>
      </c>
      <c r="EL58" s="14">
        <v>15</v>
      </c>
      <c r="EM58" s="14">
        <v>10761</v>
      </c>
      <c r="EN58" s="14">
        <v>783</v>
      </c>
      <c r="EO58" s="14">
        <v>3326</v>
      </c>
      <c r="EP58" s="14">
        <v>3326</v>
      </c>
      <c r="EQ58" s="2">
        <v>3326</v>
      </c>
      <c r="ER58" s="64">
        <v>0</v>
      </c>
      <c r="ES58" s="14">
        <v>0</v>
      </c>
      <c r="ET58" s="14">
        <v>0</v>
      </c>
      <c r="EU58" s="14">
        <v>0</v>
      </c>
      <c r="EV58" s="14">
        <v>0</v>
      </c>
      <c r="EW58" s="14">
        <v>0</v>
      </c>
      <c r="EX58" s="14">
        <v>0</v>
      </c>
      <c r="EY58" s="14">
        <v>0</v>
      </c>
      <c r="EZ58" s="14">
        <v>0</v>
      </c>
      <c r="FA58" s="14">
        <v>0</v>
      </c>
      <c r="FB58" s="14">
        <v>0</v>
      </c>
      <c r="FC58" s="14">
        <v>0</v>
      </c>
      <c r="FD58" s="14">
        <v>0</v>
      </c>
      <c r="FE58" s="14">
        <v>0</v>
      </c>
      <c r="FF58" s="2">
        <v>0</v>
      </c>
      <c r="FG58" s="85">
        <f t="shared" ref="FG58:FG83" si="59">FH58+FI58+FJ58+FK58</f>
        <v>0</v>
      </c>
      <c r="FH58" s="14"/>
      <c r="FI58" s="14"/>
      <c r="FJ58" s="14"/>
      <c r="FK58" s="14"/>
      <c r="FL58" s="14">
        <f t="shared" ref="FL58:FL83" si="60">FM58+FN58+FO58+FP58</f>
        <v>0</v>
      </c>
      <c r="FM58" s="14"/>
      <c r="FN58" s="14"/>
      <c r="FO58" s="14"/>
      <c r="FP58" s="14"/>
      <c r="FQ58" s="14">
        <f t="shared" ref="FQ58:FQ83" si="61">FR58+FS58+FT58+FU58</f>
        <v>0</v>
      </c>
      <c r="FR58" s="14"/>
      <c r="FS58" s="14"/>
      <c r="FT58" s="14"/>
      <c r="FU58" s="95"/>
      <c r="FV58" s="64">
        <v>0</v>
      </c>
      <c r="FW58" s="14">
        <v>0</v>
      </c>
      <c r="FX58" s="14">
        <v>0</v>
      </c>
      <c r="FY58" s="14">
        <v>0</v>
      </c>
      <c r="FZ58" s="14">
        <v>0</v>
      </c>
      <c r="GA58" s="14">
        <v>0</v>
      </c>
      <c r="GB58" s="14">
        <v>0</v>
      </c>
      <c r="GC58" s="14">
        <v>0</v>
      </c>
      <c r="GD58" s="14">
        <v>0</v>
      </c>
      <c r="GE58" s="2">
        <v>0</v>
      </c>
    </row>
    <row r="59" spans="1:187" s="1" customFormat="1" ht="16.5" customHeight="1" x14ac:dyDescent="0.25">
      <c r="A59" s="218"/>
      <c r="B59" s="27" t="s">
        <v>357</v>
      </c>
      <c r="C59" s="88">
        <f t="shared" si="7"/>
        <v>680</v>
      </c>
      <c r="D59" s="52">
        <f t="shared" si="43"/>
        <v>0</v>
      </c>
      <c r="E59" s="146">
        <f t="shared" si="44"/>
        <v>150</v>
      </c>
      <c r="F59" s="146">
        <f t="shared" si="45"/>
        <v>318</v>
      </c>
      <c r="G59" s="149">
        <f t="shared" si="46"/>
        <v>212</v>
      </c>
      <c r="H59" s="52">
        <f t="shared" si="8"/>
        <v>680</v>
      </c>
      <c r="I59" s="146">
        <f t="shared" si="9"/>
        <v>0</v>
      </c>
      <c r="J59" s="146">
        <f t="shared" si="10"/>
        <v>150</v>
      </c>
      <c r="K59" s="146">
        <f t="shared" si="11"/>
        <v>318</v>
      </c>
      <c r="L59" s="3">
        <f t="shared" si="12"/>
        <v>212</v>
      </c>
      <c r="M59" s="81"/>
      <c r="N59" s="146"/>
      <c r="O59" s="146"/>
      <c r="P59" s="146"/>
      <c r="Q59" s="146"/>
      <c r="R59" s="146"/>
      <c r="S59" s="146"/>
      <c r="T59" s="146"/>
      <c r="U59" s="146"/>
      <c r="V59" s="3"/>
      <c r="W59" s="52"/>
      <c r="X59" s="146"/>
      <c r="Y59" s="146"/>
      <c r="Z59" s="146"/>
      <c r="AA59" s="146"/>
      <c r="AB59" s="146"/>
      <c r="AC59" s="146"/>
      <c r="AD59" s="146"/>
      <c r="AE59" s="146"/>
      <c r="AF59" s="3"/>
      <c r="AG59" s="52"/>
      <c r="AH59" s="146"/>
      <c r="AI59" s="146"/>
      <c r="AJ59" s="146"/>
      <c r="AK59" s="146"/>
      <c r="AL59" s="146"/>
      <c r="AM59" s="146"/>
      <c r="AN59" s="146"/>
      <c r="AO59" s="146"/>
      <c r="AP59" s="3"/>
      <c r="AQ59" s="52"/>
      <c r="AR59" s="146"/>
      <c r="AS59" s="146"/>
      <c r="AT59" s="146"/>
      <c r="AU59" s="146"/>
      <c r="AV59" s="146"/>
      <c r="AW59" s="146"/>
      <c r="AX59" s="146"/>
      <c r="AY59" s="146"/>
      <c r="AZ59" s="3"/>
      <c r="BA59" s="81">
        <v>7</v>
      </c>
      <c r="BB59" s="146">
        <v>0</v>
      </c>
      <c r="BC59" s="146">
        <v>2</v>
      </c>
      <c r="BD59" s="146">
        <v>3</v>
      </c>
      <c r="BE59" s="146">
        <v>2</v>
      </c>
      <c r="BF59" s="146">
        <v>680</v>
      </c>
      <c r="BG59" s="146">
        <v>0</v>
      </c>
      <c r="BH59" s="146">
        <v>150</v>
      </c>
      <c r="BI59" s="146">
        <v>318</v>
      </c>
      <c r="BJ59" s="149">
        <v>212</v>
      </c>
      <c r="BK59" s="52"/>
      <c r="BL59" s="8"/>
      <c r="BM59" s="8"/>
      <c r="BN59" s="8"/>
      <c r="BO59" s="50"/>
      <c r="BP59" s="81"/>
      <c r="BQ59" s="146"/>
      <c r="BR59" s="146"/>
      <c r="BS59" s="146"/>
      <c r="BT59" s="146"/>
      <c r="BU59" s="146"/>
      <c r="BV59" s="146"/>
      <c r="BW59" s="146"/>
      <c r="BX59" s="146"/>
      <c r="BY59" s="149"/>
      <c r="BZ59" s="52"/>
      <c r="CA59" s="146"/>
      <c r="CB59" s="146"/>
      <c r="CC59" s="146"/>
      <c r="CD59" s="146"/>
      <c r="CE59" s="146"/>
      <c r="CF59" s="146"/>
      <c r="CG59" s="146"/>
      <c r="CH59" s="146"/>
      <c r="CI59" s="3"/>
      <c r="CJ59" s="81"/>
      <c r="CK59" s="146"/>
      <c r="CL59" s="146"/>
      <c r="CM59" s="146"/>
      <c r="CN59" s="146"/>
      <c r="CO59" s="146"/>
      <c r="CP59" s="146"/>
      <c r="CQ59" s="146"/>
      <c r="CR59" s="146"/>
      <c r="CS59" s="149"/>
      <c r="CT59" s="52"/>
      <c r="CU59" s="146"/>
      <c r="CV59" s="146"/>
      <c r="CW59" s="146"/>
      <c r="CX59" s="146"/>
      <c r="CY59" s="146"/>
      <c r="CZ59" s="146"/>
      <c r="DA59" s="146"/>
      <c r="DB59" s="146"/>
      <c r="DC59" s="3"/>
      <c r="DD59" s="81"/>
      <c r="DE59" s="146"/>
      <c r="DF59" s="146"/>
      <c r="DG59" s="146"/>
      <c r="DH59" s="146"/>
      <c r="DI59" s="146"/>
      <c r="DJ59" s="146"/>
      <c r="DK59" s="146"/>
      <c r="DL59" s="146"/>
      <c r="DM59" s="3"/>
      <c r="DN59" s="52"/>
      <c r="DO59" s="146"/>
      <c r="DP59" s="146"/>
      <c r="DQ59" s="146"/>
      <c r="DR59" s="146"/>
      <c r="DS59" s="146"/>
      <c r="DT59" s="146"/>
      <c r="DU59" s="146"/>
      <c r="DV59" s="146"/>
      <c r="DW59" s="149"/>
      <c r="DX59" s="52"/>
      <c r="DY59" s="146"/>
      <c r="DZ59" s="146"/>
      <c r="EA59" s="146"/>
      <c r="EB59" s="3"/>
      <c r="EC59" s="81"/>
      <c r="ED59" s="146"/>
      <c r="EE59" s="146"/>
      <c r="EF59" s="146"/>
      <c r="EG59" s="146"/>
      <c r="EH59" s="146"/>
      <c r="EI59" s="146"/>
      <c r="EJ59" s="146"/>
      <c r="EK59" s="146"/>
      <c r="EL59" s="146"/>
      <c r="EM59" s="146"/>
      <c r="EN59" s="146"/>
      <c r="EO59" s="146"/>
      <c r="EP59" s="146"/>
      <c r="EQ59" s="3"/>
      <c r="ER59" s="52"/>
      <c r="ES59" s="146"/>
      <c r="ET59" s="146"/>
      <c r="EU59" s="146"/>
      <c r="EV59" s="146"/>
      <c r="EW59" s="146"/>
      <c r="EX59" s="146"/>
      <c r="EY59" s="146"/>
      <c r="EZ59" s="146"/>
      <c r="FA59" s="146"/>
      <c r="FB59" s="146"/>
      <c r="FC59" s="146"/>
      <c r="FD59" s="146"/>
      <c r="FE59" s="146"/>
      <c r="FF59" s="3"/>
      <c r="FG59" s="81"/>
      <c r="FH59" s="146"/>
      <c r="FI59" s="146"/>
      <c r="FJ59" s="146"/>
      <c r="FK59" s="146"/>
      <c r="FL59" s="146"/>
      <c r="FM59" s="146"/>
      <c r="FN59" s="146"/>
      <c r="FO59" s="146"/>
      <c r="FP59" s="146"/>
      <c r="FQ59" s="146"/>
      <c r="FR59" s="146"/>
      <c r="FS59" s="146"/>
      <c r="FT59" s="146"/>
      <c r="FU59" s="149"/>
      <c r="FV59" s="52"/>
      <c r="FW59" s="8"/>
      <c r="FX59" s="8"/>
      <c r="FY59" s="8"/>
      <c r="FZ59" s="8"/>
      <c r="GA59" s="146"/>
      <c r="GB59" s="8"/>
      <c r="GC59" s="8"/>
      <c r="GD59" s="8"/>
      <c r="GE59" s="50"/>
    </row>
    <row r="60" spans="1:187" s="1" customFormat="1" x14ac:dyDescent="0.25">
      <c r="A60" s="219"/>
      <c r="B60" s="27" t="s">
        <v>69</v>
      </c>
      <c r="C60" s="52">
        <f t="shared" si="7"/>
        <v>1784</v>
      </c>
      <c r="D60" s="52">
        <f t="shared" si="43"/>
        <v>71</v>
      </c>
      <c r="E60" s="6">
        <f t="shared" si="44"/>
        <v>571</v>
      </c>
      <c r="F60" s="6">
        <f t="shared" si="45"/>
        <v>571</v>
      </c>
      <c r="G60" s="96">
        <f t="shared" si="46"/>
        <v>571</v>
      </c>
      <c r="H60" s="52">
        <f t="shared" si="8"/>
        <v>1784</v>
      </c>
      <c r="I60" s="6">
        <f t="shared" si="9"/>
        <v>71</v>
      </c>
      <c r="J60" s="6">
        <f t="shared" si="10"/>
        <v>571</v>
      </c>
      <c r="K60" s="6">
        <f t="shared" si="11"/>
        <v>571</v>
      </c>
      <c r="L60" s="3">
        <f t="shared" si="12"/>
        <v>571</v>
      </c>
      <c r="M60" s="81">
        <v>25</v>
      </c>
      <c r="N60" s="6">
        <v>1</v>
      </c>
      <c r="O60" s="6">
        <v>8</v>
      </c>
      <c r="P60" s="6">
        <v>8</v>
      </c>
      <c r="Q60" s="6">
        <v>8</v>
      </c>
      <c r="R60" s="6">
        <v>1784</v>
      </c>
      <c r="S60" s="6">
        <v>71</v>
      </c>
      <c r="T60" s="6">
        <v>571</v>
      </c>
      <c r="U60" s="6">
        <v>571</v>
      </c>
      <c r="V60" s="3">
        <v>571</v>
      </c>
      <c r="W60" s="52"/>
      <c r="X60" s="6"/>
      <c r="Y60" s="6"/>
      <c r="Z60" s="6"/>
      <c r="AA60" s="6"/>
      <c r="AB60" s="6"/>
      <c r="AC60" s="6"/>
      <c r="AD60" s="6"/>
      <c r="AE60" s="6"/>
      <c r="AF60" s="3"/>
      <c r="AG60" s="52"/>
      <c r="AH60" s="6"/>
      <c r="AI60" s="6"/>
      <c r="AJ60" s="6"/>
      <c r="AK60" s="6"/>
      <c r="AL60" s="6"/>
      <c r="AM60" s="6"/>
      <c r="AN60" s="6"/>
      <c r="AO60" s="6"/>
      <c r="AP60" s="3"/>
      <c r="AQ60" s="52"/>
      <c r="AR60" s="6"/>
      <c r="AS60" s="6"/>
      <c r="AT60" s="6"/>
      <c r="AU60" s="6"/>
      <c r="AV60" s="6"/>
      <c r="AW60" s="6"/>
      <c r="AX60" s="6"/>
      <c r="AY60" s="6"/>
      <c r="AZ60" s="3"/>
      <c r="BA60" s="81"/>
      <c r="BB60" s="6"/>
      <c r="BC60" s="6"/>
      <c r="BD60" s="6"/>
      <c r="BE60" s="6"/>
      <c r="BF60" s="6"/>
      <c r="BG60" s="6"/>
      <c r="BH60" s="6"/>
      <c r="BI60" s="6"/>
      <c r="BJ60" s="96"/>
      <c r="BK60" s="52"/>
      <c r="BL60" s="8"/>
      <c r="BM60" s="8"/>
      <c r="BN60" s="8"/>
      <c r="BO60" s="50"/>
      <c r="BP60" s="81"/>
      <c r="BQ60" s="6"/>
      <c r="BR60" s="6"/>
      <c r="BS60" s="6"/>
      <c r="BT60" s="6"/>
      <c r="BU60" s="6"/>
      <c r="BV60" s="6"/>
      <c r="BW60" s="6"/>
      <c r="BX60" s="6"/>
      <c r="BY60" s="96"/>
      <c r="BZ60" s="52"/>
      <c r="CA60" s="6"/>
      <c r="CB60" s="6"/>
      <c r="CC60" s="6"/>
      <c r="CD60" s="6"/>
      <c r="CE60" s="6"/>
      <c r="CF60" s="6"/>
      <c r="CG60" s="6"/>
      <c r="CH60" s="6"/>
      <c r="CI60" s="3"/>
      <c r="CJ60" s="81"/>
      <c r="CK60" s="6"/>
      <c r="CL60" s="6"/>
      <c r="CM60" s="6"/>
      <c r="CN60" s="6"/>
      <c r="CO60" s="6"/>
      <c r="CP60" s="6"/>
      <c r="CQ60" s="6"/>
      <c r="CR60" s="6"/>
      <c r="CS60" s="96"/>
      <c r="CT60" s="52"/>
      <c r="CU60" s="6"/>
      <c r="CV60" s="6"/>
      <c r="CW60" s="6"/>
      <c r="CX60" s="6"/>
      <c r="CY60" s="6"/>
      <c r="CZ60" s="6"/>
      <c r="DA60" s="6"/>
      <c r="DB60" s="6"/>
      <c r="DC60" s="3"/>
      <c r="DD60" s="81"/>
      <c r="DE60" s="6"/>
      <c r="DF60" s="6"/>
      <c r="DG60" s="6"/>
      <c r="DH60" s="6"/>
      <c r="DI60" s="6"/>
      <c r="DJ60" s="6"/>
      <c r="DK60" s="6"/>
      <c r="DL60" s="6"/>
      <c r="DM60" s="3"/>
      <c r="DN60" s="52"/>
      <c r="DO60" s="6"/>
      <c r="DP60" s="6"/>
      <c r="DQ60" s="6"/>
      <c r="DR60" s="6"/>
      <c r="DS60" s="6"/>
      <c r="DT60" s="6"/>
      <c r="DU60" s="6"/>
      <c r="DV60" s="6"/>
      <c r="DW60" s="96"/>
      <c r="DX60" s="52"/>
      <c r="DY60" s="6"/>
      <c r="DZ60" s="6"/>
      <c r="EA60" s="6"/>
      <c r="EB60" s="3"/>
      <c r="EC60" s="81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3"/>
      <c r="ER60" s="52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3"/>
      <c r="FG60" s="81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96"/>
      <c r="FV60" s="52"/>
      <c r="FW60" s="6"/>
      <c r="FX60" s="6"/>
      <c r="FY60" s="6"/>
      <c r="FZ60" s="6"/>
      <c r="GA60" s="6"/>
      <c r="GB60" s="6"/>
      <c r="GC60" s="6"/>
      <c r="GD60" s="6"/>
      <c r="GE60" s="3"/>
    </row>
    <row r="61" spans="1:187" s="1" customFormat="1" x14ac:dyDescent="0.25">
      <c r="A61" s="219"/>
      <c r="B61" s="131" t="s">
        <v>85</v>
      </c>
      <c r="C61" s="52">
        <f t="shared" si="7"/>
        <v>6135</v>
      </c>
      <c r="D61" s="52">
        <f t="shared" si="43"/>
        <v>0</v>
      </c>
      <c r="E61" s="6">
        <f t="shared" si="44"/>
        <v>2045</v>
      </c>
      <c r="F61" s="6">
        <f t="shared" si="45"/>
        <v>2045</v>
      </c>
      <c r="G61" s="96">
        <f t="shared" si="46"/>
        <v>2045</v>
      </c>
      <c r="H61" s="52">
        <f t="shared" si="8"/>
        <v>6135</v>
      </c>
      <c r="I61" s="6">
        <f t="shared" si="9"/>
        <v>0</v>
      </c>
      <c r="J61" s="6">
        <f t="shared" si="10"/>
        <v>2045</v>
      </c>
      <c r="K61" s="6">
        <f t="shared" si="11"/>
        <v>2045</v>
      </c>
      <c r="L61" s="3">
        <f t="shared" si="12"/>
        <v>2045</v>
      </c>
      <c r="M61" s="81"/>
      <c r="N61" s="6"/>
      <c r="O61" s="6"/>
      <c r="P61" s="6"/>
      <c r="Q61" s="6"/>
      <c r="R61" s="6"/>
      <c r="S61" s="6"/>
      <c r="T61" s="6"/>
      <c r="U61" s="6"/>
      <c r="V61" s="3"/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>
        <v>6</v>
      </c>
      <c r="BB61" s="6">
        <v>0</v>
      </c>
      <c r="BC61" s="6">
        <v>2</v>
      </c>
      <c r="BD61" s="6">
        <v>2</v>
      </c>
      <c r="BE61" s="6">
        <v>2</v>
      </c>
      <c r="BF61" s="6">
        <v>6135</v>
      </c>
      <c r="BG61" s="6">
        <v>0</v>
      </c>
      <c r="BH61" s="6">
        <v>2045</v>
      </c>
      <c r="BI61" s="6">
        <v>2045</v>
      </c>
      <c r="BJ61" s="96">
        <v>2045</v>
      </c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ht="16.5" thickBot="1" x14ac:dyDescent="0.3">
      <c r="A62" s="220"/>
      <c r="B62" s="32" t="s">
        <v>63</v>
      </c>
      <c r="C62" s="51">
        <f t="shared" si="7"/>
        <v>0</v>
      </c>
      <c r="D62" s="51">
        <f t="shared" si="43"/>
        <v>0</v>
      </c>
      <c r="E62" s="11">
        <f t="shared" si="44"/>
        <v>0</v>
      </c>
      <c r="F62" s="11">
        <f t="shared" si="45"/>
        <v>0</v>
      </c>
      <c r="G62" s="97">
        <f t="shared" si="46"/>
        <v>0</v>
      </c>
      <c r="H62" s="51">
        <f t="shared" si="8"/>
        <v>0</v>
      </c>
      <c r="I62" s="11">
        <f t="shared" si="9"/>
        <v>0</v>
      </c>
      <c r="J62" s="11">
        <f t="shared" si="10"/>
        <v>0</v>
      </c>
      <c r="K62" s="11">
        <f t="shared" si="11"/>
        <v>0</v>
      </c>
      <c r="L62" s="5">
        <f t="shared" si="12"/>
        <v>0</v>
      </c>
      <c r="M62" s="86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5">
        <v>0</v>
      </c>
      <c r="W62" s="51"/>
      <c r="X62" s="11"/>
      <c r="Y62" s="11"/>
      <c r="Z62" s="11"/>
      <c r="AA62" s="11"/>
      <c r="AB62" s="11"/>
      <c r="AC62" s="11"/>
      <c r="AD62" s="11"/>
      <c r="AE62" s="11"/>
      <c r="AF62" s="5"/>
      <c r="AG62" s="51"/>
      <c r="AH62" s="11"/>
      <c r="AI62" s="11"/>
      <c r="AJ62" s="11"/>
      <c r="AK62" s="11"/>
      <c r="AL62" s="11"/>
      <c r="AM62" s="11"/>
      <c r="AN62" s="11"/>
      <c r="AO62" s="11"/>
      <c r="AP62" s="5"/>
      <c r="AQ62" s="51"/>
      <c r="AR62" s="11"/>
      <c r="AS62" s="11"/>
      <c r="AT62" s="11"/>
      <c r="AU62" s="11"/>
      <c r="AV62" s="11"/>
      <c r="AW62" s="11"/>
      <c r="AX62" s="11"/>
      <c r="AY62" s="11"/>
      <c r="AZ62" s="5"/>
      <c r="BA62" s="86"/>
      <c r="BB62" s="11"/>
      <c r="BC62" s="11"/>
      <c r="BD62" s="11"/>
      <c r="BE62" s="11"/>
      <c r="BF62" s="11"/>
      <c r="BG62" s="11"/>
      <c r="BH62" s="11"/>
      <c r="BI62" s="11"/>
      <c r="BJ62" s="97"/>
      <c r="BK62" s="51"/>
      <c r="BL62" s="10"/>
      <c r="BM62" s="10"/>
      <c r="BN62" s="10"/>
      <c r="BO62" s="58"/>
      <c r="BP62" s="86"/>
      <c r="BQ62" s="11"/>
      <c r="BR62" s="11"/>
      <c r="BS62" s="11"/>
      <c r="BT62" s="11"/>
      <c r="BU62" s="11"/>
      <c r="BV62" s="11"/>
      <c r="BW62" s="11"/>
      <c r="BX62" s="11"/>
      <c r="BY62" s="97"/>
      <c r="BZ62" s="51"/>
      <c r="CA62" s="11"/>
      <c r="CB62" s="11"/>
      <c r="CC62" s="11"/>
      <c r="CD62" s="11"/>
      <c r="CE62" s="11"/>
      <c r="CF62" s="11"/>
      <c r="CG62" s="11"/>
      <c r="CH62" s="11"/>
      <c r="CI62" s="5"/>
      <c r="CJ62" s="86"/>
      <c r="CK62" s="11"/>
      <c r="CL62" s="11"/>
      <c r="CM62" s="11"/>
      <c r="CN62" s="11"/>
      <c r="CO62" s="11"/>
      <c r="CP62" s="11"/>
      <c r="CQ62" s="11"/>
      <c r="CR62" s="11"/>
      <c r="CS62" s="97"/>
      <c r="CT62" s="51"/>
      <c r="CU62" s="11"/>
      <c r="CV62" s="11"/>
      <c r="CW62" s="11"/>
      <c r="CX62" s="11"/>
      <c r="CY62" s="11"/>
      <c r="CZ62" s="11"/>
      <c r="DA62" s="11"/>
      <c r="DB62" s="11"/>
      <c r="DC62" s="5"/>
      <c r="DD62" s="86"/>
      <c r="DE62" s="11"/>
      <c r="DF62" s="11"/>
      <c r="DG62" s="11"/>
      <c r="DH62" s="11"/>
      <c r="DI62" s="11"/>
      <c r="DJ62" s="11"/>
      <c r="DK62" s="11"/>
      <c r="DL62" s="11"/>
      <c r="DM62" s="5"/>
      <c r="DN62" s="51"/>
      <c r="DO62" s="11"/>
      <c r="DP62" s="11"/>
      <c r="DQ62" s="11"/>
      <c r="DR62" s="11"/>
      <c r="DS62" s="11"/>
      <c r="DT62" s="11"/>
      <c r="DU62" s="11"/>
      <c r="DV62" s="11"/>
      <c r="DW62" s="97"/>
      <c r="DX62" s="51"/>
      <c r="DY62" s="11"/>
      <c r="DZ62" s="11"/>
      <c r="EA62" s="11"/>
      <c r="EB62" s="5"/>
      <c r="EC62" s="86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5"/>
      <c r="ER62" s="5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5"/>
      <c r="FG62" s="86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97"/>
      <c r="FV62" s="51"/>
      <c r="FW62" s="11"/>
      <c r="FX62" s="11"/>
      <c r="FY62" s="11"/>
      <c r="FZ62" s="11"/>
      <c r="GA62" s="11"/>
      <c r="GB62" s="11"/>
      <c r="GC62" s="11"/>
      <c r="GD62" s="11"/>
      <c r="GE62" s="5"/>
    </row>
    <row r="63" spans="1:187" s="1" customFormat="1" x14ac:dyDescent="0.25">
      <c r="A63" s="218">
        <v>10</v>
      </c>
      <c r="B63" s="26" t="s">
        <v>14</v>
      </c>
      <c r="C63" s="55">
        <f t="shared" si="7"/>
        <v>6772398</v>
      </c>
      <c r="D63" s="55">
        <f t="shared" si="43"/>
        <v>1300620</v>
      </c>
      <c r="E63" s="49">
        <f t="shared" si="44"/>
        <v>1851107</v>
      </c>
      <c r="F63" s="49">
        <f t="shared" si="45"/>
        <v>1804062</v>
      </c>
      <c r="G63" s="99">
        <f t="shared" si="46"/>
        <v>1816609</v>
      </c>
      <c r="H63" s="55">
        <f t="shared" si="8"/>
        <v>4691873</v>
      </c>
      <c r="I63" s="49">
        <f t="shared" si="9"/>
        <v>878707</v>
      </c>
      <c r="J63" s="49">
        <f t="shared" si="10"/>
        <v>1271056</v>
      </c>
      <c r="K63" s="49">
        <f t="shared" si="11"/>
        <v>1271055</v>
      </c>
      <c r="L63" s="24">
        <f t="shared" si="12"/>
        <v>1271055</v>
      </c>
      <c r="M63" s="80">
        <v>1304</v>
      </c>
      <c r="N63" s="49">
        <v>121</v>
      </c>
      <c r="O63" s="49">
        <v>380</v>
      </c>
      <c r="P63" s="49">
        <v>401</v>
      </c>
      <c r="Q63" s="49">
        <v>402</v>
      </c>
      <c r="R63" s="49">
        <v>4227621</v>
      </c>
      <c r="S63" s="49">
        <v>723843</v>
      </c>
      <c r="T63" s="49">
        <v>1167926</v>
      </c>
      <c r="U63" s="49">
        <v>1167926</v>
      </c>
      <c r="V63" s="24">
        <v>1167926</v>
      </c>
      <c r="W63" s="55">
        <v>4</v>
      </c>
      <c r="X63" s="49">
        <v>4</v>
      </c>
      <c r="Y63" s="49">
        <v>0</v>
      </c>
      <c r="Z63" s="49">
        <v>0</v>
      </c>
      <c r="AA63" s="49">
        <v>0</v>
      </c>
      <c r="AB63" s="49">
        <v>4691</v>
      </c>
      <c r="AC63" s="49">
        <v>4691</v>
      </c>
      <c r="AD63" s="49">
        <v>0</v>
      </c>
      <c r="AE63" s="49">
        <v>0</v>
      </c>
      <c r="AF63" s="24">
        <v>0</v>
      </c>
      <c r="AG63" s="55">
        <v>1</v>
      </c>
      <c r="AH63" s="49">
        <v>1</v>
      </c>
      <c r="AI63" s="49">
        <v>0</v>
      </c>
      <c r="AJ63" s="49">
        <v>0</v>
      </c>
      <c r="AK63" s="49">
        <v>0</v>
      </c>
      <c r="AL63" s="49">
        <v>2310</v>
      </c>
      <c r="AM63" s="49">
        <v>2310</v>
      </c>
      <c r="AN63" s="49">
        <v>0</v>
      </c>
      <c r="AO63" s="49">
        <v>0</v>
      </c>
      <c r="AP63" s="24">
        <v>0</v>
      </c>
      <c r="AQ63" s="55">
        <v>13</v>
      </c>
      <c r="AR63" s="49">
        <v>4</v>
      </c>
      <c r="AS63" s="49">
        <v>3</v>
      </c>
      <c r="AT63" s="49">
        <v>3</v>
      </c>
      <c r="AU63" s="49">
        <v>3</v>
      </c>
      <c r="AV63" s="49">
        <v>12034</v>
      </c>
      <c r="AW63" s="49">
        <v>3703</v>
      </c>
      <c r="AX63" s="49">
        <v>2777</v>
      </c>
      <c r="AY63" s="49">
        <v>2777</v>
      </c>
      <c r="AZ63" s="24">
        <v>2777</v>
      </c>
      <c r="BA63" s="80">
        <v>239</v>
      </c>
      <c r="BB63" s="49">
        <v>59</v>
      </c>
      <c r="BC63" s="49">
        <v>60</v>
      </c>
      <c r="BD63" s="49">
        <v>60</v>
      </c>
      <c r="BE63" s="49">
        <v>60</v>
      </c>
      <c r="BF63" s="49">
        <v>280665</v>
      </c>
      <c r="BG63" s="49">
        <v>56565</v>
      </c>
      <c r="BH63" s="49">
        <v>74700</v>
      </c>
      <c r="BI63" s="49">
        <v>74700</v>
      </c>
      <c r="BJ63" s="99">
        <v>74700</v>
      </c>
      <c r="BK63" s="55">
        <f t="shared" si="57"/>
        <v>164552</v>
      </c>
      <c r="BL63" s="106">
        <f>BV63+CF63+CP63+CZ63</f>
        <v>87595</v>
      </c>
      <c r="BM63" s="106">
        <f t="shared" ref="BM63:BO63" si="62">BW63+CG63+CQ63+DA63</f>
        <v>25653</v>
      </c>
      <c r="BN63" s="106">
        <f t="shared" si="62"/>
        <v>25652</v>
      </c>
      <c r="BO63" s="107">
        <f t="shared" si="62"/>
        <v>25652</v>
      </c>
      <c r="BP63" s="80">
        <v>106</v>
      </c>
      <c r="BQ63" s="49">
        <v>10</v>
      </c>
      <c r="BR63" s="49">
        <v>32</v>
      </c>
      <c r="BS63" s="49">
        <v>32</v>
      </c>
      <c r="BT63" s="49">
        <v>32</v>
      </c>
      <c r="BU63" s="49">
        <v>94588</v>
      </c>
      <c r="BV63" s="49">
        <v>52813</v>
      </c>
      <c r="BW63" s="49">
        <v>13925</v>
      </c>
      <c r="BX63" s="49">
        <v>13925</v>
      </c>
      <c r="BY63" s="99">
        <v>13925</v>
      </c>
      <c r="BZ63" s="55">
        <v>70</v>
      </c>
      <c r="CA63" s="49">
        <v>7</v>
      </c>
      <c r="CB63" s="49">
        <v>21</v>
      </c>
      <c r="CC63" s="49">
        <v>21</v>
      </c>
      <c r="CD63" s="49">
        <v>21</v>
      </c>
      <c r="CE63" s="49">
        <v>66780</v>
      </c>
      <c r="CF63" s="49">
        <v>33386</v>
      </c>
      <c r="CG63" s="49">
        <v>11132</v>
      </c>
      <c r="CH63" s="49">
        <v>11131</v>
      </c>
      <c r="CI63" s="24">
        <v>11131</v>
      </c>
      <c r="CJ63" s="80">
        <v>0</v>
      </c>
      <c r="CK63" s="49">
        <v>0</v>
      </c>
      <c r="CL63" s="49">
        <v>0</v>
      </c>
      <c r="CM63" s="49">
        <v>0</v>
      </c>
      <c r="CN63" s="49">
        <v>0</v>
      </c>
      <c r="CO63" s="49">
        <v>0</v>
      </c>
      <c r="CP63" s="49">
        <v>0</v>
      </c>
      <c r="CQ63" s="49">
        <v>0</v>
      </c>
      <c r="CR63" s="49">
        <v>0</v>
      </c>
      <c r="CS63" s="99">
        <v>0</v>
      </c>
      <c r="CT63" s="55">
        <v>4</v>
      </c>
      <c r="CU63" s="49">
        <v>1</v>
      </c>
      <c r="CV63" s="49">
        <v>1</v>
      </c>
      <c r="CW63" s="49">
        <v>1</v>
      </c>
      <c r="CX63" s="49">
        <v>1</v>
      </c>
      <c r="CY63" s="49">
        <v>3184</v>
      </c>
      <c r="CZ63" s="49">
        <v>1396</v>
      </c>
      <c r="DA63" s="49">
        <v>596</v>
      </c>
      <c r="DB63" s="49">
        <v>596</v>
      </c>
      <c r="DC63" s="24">
        <v>596</v>
      </c>
      <c r="DD63" s="80">
        <v>11</v>
      </c>
      <c r="DE63" s="49">
        <v>1</v>
      </c>
      <c r="DF63" s="49">
        <v>4</v>
      </c>
      <c r="DG63" s="49">
        <v>3</v>
      </c>
      <c r="DH63" s="49">
        <v>3</v>
      </c>
      <c r="DI63" s="49">
        <v>315938</v>
      </c>
      <c r="DJ63" s="49">
        <v>45043</v>
      </c>
      <c r="DK63" s="49">
        <v>126697</v>
      </c>
      <c r="DL63" s="49">
        <v>68086</v>
      </c>
      <c r="DM63" s="24">
        <v>76112</v>
      </c>
      <c r="DN63" s="55">
        <v>5</v>
      </c>
      <c r="DO63" s="49">
        <v>0</v>
      </c>
      <c r="DP63" s="49">
        <v>1</v>
      </c>
      <c r="DQ63" s="49">
        <v>2</v>
      </c>
      <c r="DR63" s="49">
        <v>2</v>
      </c>
      <c r="DS63" s="49">
        <v>68151</v>
      </c>
      <c r="DT63" s="49">
        <v>0</v>
      </c>
      <c r="DU63" s="49">
        <v>13553</v>
      </c>
      <c r="DV63" s="49">
        <v>25120</v>
      </c>
      <c r="DW63" s="99">
        <v>29478</v>
      </c>
      <c r="DX63" s="64">
        <f>DY63+DZ63+EB63+EA63</f>
        <v>196129</v>
      </c>
      <c r="DY63" s="14">
        <f>EN63+FC63+FR63</f>
        <v>49111</v>
      </c>
      <c r="DZ63" s="14">
        <f>EO63+FD63+FS63</f>
        <v>49006</v>
      </c>
      <c r="EA63" s="14">
        <f>EP63+FE63+FT63</f>
        <v>49006</v>
      </c>
      <c r="EB63" s="2">
        <f>EQ63+FF63+FU63</f>
        <v>49006</v>
      </c>
      <c r="EC63" s="80">
        <v>348</v>
      </c>
      <c r="ED63" s="49">
        <v>87</v>
      </c>
      <c r="EE63" s="49">
        <v>87</v>
      </c>
      <c r="EF63" s="49">
        <v>87</v>
      </c>
      <c r="EG63" s="49">
        <v>87</v>
      </c>
      <c r="EH63" s="49">
        <v>884</v>
      </c>
      <c r="EI63" s="49">
        <v>221</v>
      </c>
      <c r="EJ63" s="49">
        <v>221</v>
      </c>
      <c r="EK63" s="49">
        <v>221</v>
      </c>
      <c r="EL63" s="49">
        <v>221</v>
      </c>
      <c r="EM63" s="49">
        <v>196129</v>
      </c>
      <c r="EN63" s="49">
        <v>49111</v>
      </c>
      <c r="EO63" s="49">
        <v>49006</v>
      </c>
      <c r="EP63" s="49">
        <v>49006</v>
      </c>
      <c r="EQ63" s="24">
        <v>49006</v>
      </c>
      <c r="ER63" s="55">
        <v>0</v>
      </c>
      <c r="ES63" s="49">
        <v>0</v>
      </c>
      <c r="ET63" s="49">
        <v>0</v>
      </c>
      <c r="EU63" s="49">
        <v>0</v>
      </c>
      <c r="EV63" s="49">
        <v>0</v>
      </c>
      <c r="EW63" s="49">
        <v>0</v>
      </c>
      <c r="EX63" s="49">
        <v>0</v>
      </c>
      <c r="EY63" s="49">
        <v>0</v>
      </c>
      <c r="EZ63" s="49">
        <v>0</v>
      </c>
      <c r="FA63" s="49">
        <v>0</v>
      </c>
      <c r="FB63" s="49">
        <v>0</v>
      </c>
      <c r="FC63" s="49">
        <v>0</v>
      </c>
      <c r="FD63" s="49">
        <v>0</v>
      </c>
      <c r="FE63" s="49">
        <v>0</v>
      </c>
      <c r="FF63" s="24">
        <v>0</v>
      </c>
      <c r="FG63" s="80">
        <f t="shared" si="59"/>
        <v>0</v>
      </c>
      <c r="FH63" s="49"/>
      <c r="FI63" s="49"/>
      <c r="FJ63" s="49"/>
      <c r="FK63" s="49"/>
      <c r="FL63" s="49">
        <f t="shared" si="60"/>
        <v>0</v>
      </c>
      <c r="FM63" s="49"/>
      <c r="FN63" s="49"/>
      <c r="FO63" s="49"/>
      <c r="FP63" s="49"/>
      <c r="FQ63" s="49">
        <f t="shared" si="61"/>
        <v>0</v>
      </c>
      <c r="FR63" s="49"/>
      <c r="FS63" s="49"/>
      <c r="FT63" s="49"/>
      <c r="FU63" s="99"/>
      <c r="FV63" s="55">
        <v>76</v>
      </c>
      <c r="FW63" s="49">
        <v>13</v>
      </c>
      <c r="FX63" s="49">
        <v>21</v>
      </c>
      <c r="FY63" s="49">
        <v>21</v>
      </c>
      <c r="FZ63" s="49">
        <v>21</v>
      </c>
      <c r="GA63" s="49">
        <v>1500307</v>
      </c>
      <c r="GB63" s="49">
        <v>327759</v>
      </c>
      <c r="GC63" s="49">
        <v>390795</v>
      </c>
      <c r="GD63" s="49">
        <v>390795</v>
      </c>
      <c r="GE63" s="24">
        <v>390958</v>
      </c>
    </row>
    <row r="64" spans="1:187" s="1" customFormat="1" ht="16.5" customHeight="1" x14ac:dyDescent="0.25">
      <c r="A64" s="218"/>
      <c r="B64" s="27" t="s">
        <v>357</v>
      </c>
      <c r="C64" s="88">
        <f t="shared" si="7"/>
        <v>5551</v>
      </c>
      <c r="D64" s="52">
        <f t="shared" si="43"/>
        <v>0</v>
      </c>
      <c r="E64" s="146">
        <f t="shared" si="44"/>
        <v>1317</v>
      </c>
      <c r="F64" s="146">
        <f t="shared" si="45"/>
        <v>2117</v>
      </c>
      <c r="G64" s="149">
        <f t="shared" si="46"/>
        <v>2117</v>
      </c>
      <c r="H64" s="52">
        <f t="shared" si="8"/>
        <v>5551</v>
      </c>
      <c r="I64" s="146">
        <f t="shared" si="9"/>
        <v>0</v>
      </c>
      <c r="J64" s="146">
        <f t="shared" si="10"/>
        <v>1317</v>
      </c>
      <c r="K64" s="146">
        <f t="shared" si="11"/>
        <v>2117</v>
      </c>
      <c r="L64" s="3">
        <f t="shared" si="12"/>
        <v>2117</v>
      </c>
      <c r="M64" s="81"/>
      <c r="N64" s="146"/>
      <c r="O64" s="146"/>
      <c r="P64" s="146"/>
      <c r="Q64" s="146"/>
      <c r="R64" s="146"/>
      <c r="S64" s="146"/>
      <c r="T64" s="146"/>
      <c r="U64" s="146"/>
      <c r="V64" s="3"/>
      <c r="W64" s="52"/>
      <c r="X64" s="146"/>
      <c r="Y64" s="146"/>
      <c r="Z64" s="146"/>
      <c r="AA64" s="146"/>
      <c r="AB64" s="146"/>
      <c r="AC64" s="146"/>
      <c r="AD64" s="146"/>
      <c r="AE64" s="146"/>
      <c r="AF64" s="3"/>
      <c r="AG64" s="52"/>
      <c r="AH64" s="146"/>
      <c r="AI64" s="146"/>
      <c r="AJ64" s="146"/>
      <c r="AK64" s="146"/>
      <c r="AL64" s="146"/>
      <c r="AM64" s="146"/>
      <c r="AN64" s="146"/>
      <c r="AO64" s="146"/>
      <c r="AP64" s="3"/>
      <c r="AQ64" s="52"/>
      <c r="AR64" s="146"/>
      <c r="AS64" s="146"/>
      <c r="AT64" s="146"/>
      <c r="AU64" s="146"/>
      <c r="AV64" s="146"/>
      <c r="AW64" s="146"/>
      <c r="AX64" s="146"/>
      <c r="AY64" s="146"/>
      <c r="AZ64" s="3"/>
      <c r="BA64" s="81">
        <v>70</v>
      </c>
      <c r="BB64" s="146">
        <v>0</v>
      </c>
      <c r="BC64" s="146">
        <v>30</v>
      </c>
      <c r="BD64" s="146">
        <v>20</v>
      </c>
      <c r="BE64" s="146">
        <v>20</v>
      </c>
      <c r="BF64" s="146">
        <v>5551</v>
      </c>
      <c r="BG64" s="146">
        <v>0</v>
      </c>
      <c r="BH64" s="146">
        <v>1317</v>
      </c>
      <c r="BI64" s="146">
        <v>2117</v>
      </c>
      <c r="BJ64" s="149">
        <v>2117</v>
      </c>
      <c r="BK64" s="52"/>
      <c r="BL64" s="8"/>
      <c r="BM64" s="8"/>
      <c r="BN64" s="8"/>
      <c r="BO64" s="50"/>
      <c r="BP64" s="81"/>
      <c r="BQ64" s="146"/>
      <c r="BR64" s="146"/>
      <c r="BS64" s="146"/>
      <c r="BT64" s="146"/>
      <c r="BU64" s="146"/>
      <c r="BV64" s="146"/>
      <c r="BW64" s="146"/>
      <c r="BX64" s="146"/>
      <c r="BY64" s="149"/>
      <c r="BZ64" s="52"/>
      <c r="CA64" s="146"/>
      <c r="CB64" s="146"/>
      <c r="CC64" s="146"/>
      <c r="CD64" s="146"/>
      <c r="CE64" s="146"/>
      <c r="CF64" s="146"/>
      <c r="CG64" s="146"/>
      <c r="CH64" s="146"/>
      <c r="CI64" s="3"/>
      <c r="CJ64" s="81"/>
      <c r="CK64" s="146"/>
      <c r="CL64" s="146"/>
      <c r="CM64" s="146"/>
      <c r="CN64" s="146"/>
      <c r="CO64" s="146"/>
      <c r="CP64" s="146"/>
      <c r="CQ64" s="146"/>
      <c r="CR64" s="146"/>
      <c r="CS64" s="149"/>
      <c r="CT64" s="52"/>
      <c r="CU64" s="146"/>
      <c r="CV64" s="146"/>
      <c r="CW64" s="146"/>
      <c r="CX64" s="146"/>
      <c r="CY64" s="146"/>
      <c r="CZ64" s="146"/>
      <c r="DA64" s="146"/>
      <c r="DB64" s="146"/>
      <c r="DC64" s="3"/>
      <c r="DD64" s="81"/>
      <c r="DE64" s="146"/>
      <c r="DF64" s="146"/>
      <c r="DG64" s="146"/>
      <c r="DH64" s="146"/>
      <c r="DI64" s="146"/>
      <c r="DJ64" s="146"/>
      <c r="DK64" s="146"/>
      <c r="DL64" s="146"/>
      <c r="DM64" s="3"/>
      <c r="DN64" s="52"/>
      <c r="DO64" s="146"/>
      <c r="DP64" s="146"/>
      <c r="DQ64" s="146"/>
      <c r="DR64" s="146"/>
      <c r="DS64" s="146"/>
      <c r="DT64" s="146"/>
      <c r="DU64" s="146"/>
      <c r="DV64" s="146"/>
      <c r="DW64" s="149"/>
      <c r="DX64" s="52"/>
      <c r="DY64" s="146"/>
      <c r="DZ64" s="146"/>
      <c r="EA64" s="146"/>
      <c r="EB64" s="3"/>
      <c r="EC64" s="81"/>
      <c r="ED64" s="146"/>
      <c r="EE64" s="146"/>
      <c r="EF64" s="146"/>
      <c r="EG64" s="146"/>
      <c r="EH64" s="146"/>
      <c r="EI64" s="146"/>
      <c r="EJ64" s="146"/>
      <c r="EK64" s="146"/>
      <c r="EL64" s="146"/>
      <c r="EM64" s="146"/>
      <c r="EN64" s="146"/>
      <c r="EO64" s="146"/>
      <c r="EP64" s="146"/>
      <c r="EQ64" s="3"/>
      <c r="ER64" s="52"/>
      <c r="ES64" s="146"/>
      <c r="ET64" s="146"/>
      <c r="EU64" s="146"/>
      <c r="EV64" s="146"/>
      <c r="EW64" s="146"/>
      <c r="EX64" s="146"/>
      <c r="EY64" s="146"/>
      <c r="EZ64" s="146"/>
      <c r="FA64" s="146"/>
      <c r="FB64" s="146"/>
      <c r="FC64" s="146"/>
      <c r="FD64" s="146"/>
      <c r="FE64" s="146"/>
      <c r="FF64" s="3"/>
      <c r="FG64" s="81"/>
      <c r="FH64" s="146"/>
      <c r="FI64" s="146"/>
      <c r="FJ64" s="146"/>
      <c r="FK64" s="146"/>
      <c r="FL64" s="146"/>
      <c r="FM64" s="146"/>
      <c r="FN64" s="146"/>
      <c r="FO64" s="146"/>
      <c r="FP64" s="146"/>
      <c r="FQ64" s="146"/>
      <c r="FR64" s="146"/>
      <c r="FS64" s="146"/>
      <c r="FT64" s="146"/>
      <c r="FU64" s="149"/>
      <c r="FV64" s="52"/>
      <c r="FW64" s="8"/>
      <c r="FX64" s="8"/>
      <c r="FY64" s="8"/>
      <c r="FZ64" s="8"/>
      <c r="GA64" s="146"/>
      <c r="GB64" s="8"/>
      <c r="GC64" s="8"/>
      <c r="GD64" s="8"/>
      <c r="GE64" s="50"/>
    </row>
    <row r="65" spans="1:187" s="1" customFormat="1" x14ac:dyDescent="0.25">
      <c r="A65" s="219"/>
      <c r="B65" s="27" t="s">
        <v>69</v>
      </c>
      <c r="C65" s="52">
        <f t="shared" si="7"/>
        <v>524</v>
      </c>
      <c r="D65" s="52">
        <f t="shared" si="43"/>
        <v>131</v>
      </c>
      <c r="E65" s="6">
        <f t="shared" si="44"/>
        <v>131</v>
      </c>
      <c r="F65" s="6">
        <f t="shared" si="45"/>
        <v>131</v>
      </c>
      <c r="G65" s="96">
        <f t="shared" si="46"/>
        <v>131</v>
      </c>
      <c r="H65" s="52">
        <f t="shared" si="8"/>
        <v>524</v>
      </c>
      <c r="I65" s="6">
        <f t="shared" si="9"/>
        <v>131</v>
      </c>
      <c r="J65" s="6">
        <f t="shared" si="10"/>
        <v>131</v>
      </c>
      <c r="K65" s="6">
        <f t="shared" si="11"/>
        <v>131</v>
      </c>
      <c r="L65" s="3">
        <f t="shared" si="12"/>
        <v>131</v>
      </c>
      <c r="M65" s="81">
        <v>4</v>
      </c>
      <c r="N65" s="6">
        <v>1</v>
      </c>
      <c r="O65" s="6">
        <v>1</v>
      </c>
      <c r="P65" s="6">
        <v>1</v>
      </c>
      <c r="Q65" s="6">
        <v>1</v>
      </c>
      <c r="R65" s="6">
        <v>524</v>
      </c>
      <c r="S65" s="6">
        <v>131</v>
      </c>
      <c r="T65" s="6">
        <v>131</v>
      </c>
      <c r="U65" s="6">
        <v>131</v>
      </c>
      <c r="V65" s="3">
        <v>131</v>
      </c>
      <c r="W65" s="52"/>
      <c r="X65" s="6"/>
      <c r="Y65" s="6"/>
      <c r="Z65" s="6"/>
      <c r="AA65" s="6"/>
      <c r="AB65" s="6"/>
      <c r="AC65" s="6"/>
      <c r="AD65" s="6"/>
      <c r="AE65" s="6"/>
      <c r="AF65" s="3"/>
      <c r="AG65" s="52"/>
      <c r="AH65" s="6"/>
      <c r="AI65" s="6"/>
      <c r="AJ65" s="6"/>
      <c r="AK65" s="6"/>
      <c r="AL65" s="6"/>
      <c r="AM65" s="6"/>
      <c r="AN65" s="6"/>
      <c r="AO65" s="6"/>
      <c r="AP65" s="3"/>
      <c r="AQ65" s="52"/>
      <c r="AR65" s="6"/>
      <c r="AS65" s="6"/>
      <c r="AT65" s="6"/>
      <c r="AU65" s="6"/>
      <c r="AV65" s="6"/>
      <c r="AW65" s="6"/>
      <c r="AX65" s="6"/>
      <c r="AY65" s="6"/>
      <c r="AZ65" s="3"/>
      <c r="BA65" s="81"/>
      <c r="BB65" s="6"/>
      <c r="BC65" s="6"/>
      <c r="BD65" s="6"/>
      <c r="BE65" s="6"/>
      <c r="BF65" s="6"/>
      <c r="BG65" s="6"/>
      <c r="BH65" s="6"/>
      <c r="BI65" s="6"/>
      <c r="BJ65" s="96"/>
      <c r="BK65" s="52"/>
      <c r="BL65" s="8"/>
      <c r="BM65" s="8"/>
      <c r="BN65" s="8"/>
      <c r="BO65" s="50"/>
      <c r="BP65" s="81"/>
      <c r="BQ65" s="6"/>
      <c r="BR65" s="6"/>
      <c r="BS65" s="6"/>
      <c r="BT65" s="6"/>
      <c r="BU65" s="6"/>
      <c r="BV65" s="6"/>
      <c r="BW65" s="6"/>
      <c r="BX65" s="6"/>
      <c r="BY65" s="96"/>
      <c r="BZ65" s="52"/>
      <c r="CA65" s="6"/>
      <c r="CB65" s="6"/>
      <c r="CC65" s="6"/>
      <c r="CD65" s="6"/>
      <c r="CE65" s="6"/>
      <c r="CF65" s="6"/>
      <c r="CG65" s="6"/>
      <c r="CH65" s="6"/>
      <c r="CI65" s="3"/>
      <c r="CJ65" s="81"/>
      <c r="CK65" s="6"/>
      <c r="CL65" s="6"/>
      <c r="CM65" s="6"/>
      <c r="CN65" s="6"/>
      <c r="CO65" s="6"/>
      <c r="CP65" s="6"/>
      <c r="CQ65" s="6"/>
      <c r="CR65" s="6"/>
      <c r="CS65" s="96"/>
      <c r="CT65" s="52"/>
      <c r="CU65" s="6"/>
      <c r="CV65" s="6"/>
      <c r="CW65" s="6"/>
      <c r="CX65" s="6"/>
      <c r="CY65" s="6"/>
      <c r="CZ65" s="6"/>
      <c r="DA65" s="6"/>
      <c r="DB65" s="6"/>
      <c r="DC65" s="3"/>
      <c r="DD65" s="81"/>
      <c r="DE65" s="6"/>
      <c r="DF65" s="6"/>
      <c r="DG65" s="6"/>
      <c r="DH65" s="6"/>
      <c r="DI65" s="6"/>
      <c r="DJ65" s="6"/>
      <c r="DK65" s="6"/>
      <c r="DL65" s="6"/>
      <c r="DM65" s="3"/>
      <c r="DN65" s="52"/>
      <c r="DO65" s="6"/>
      <c r="DP65" s="6"/>
      <c r="DQ65" s="6"/>
      <c r="DR65" s="6"/>
      <c r="DS65" s="6"/>
      <c r="DT65" s="6"/>
      <c r="DU65" s="6"/>
      <c r="DV65" s="6"/>
      <c r="DW65" s="96"/>
      <c r="DX65" s="52"/>
      <c r="DY65" s="6"/>
      <c r="DZ65" s="6"/>
      <c r="EA65" s="6"/>
      <c r="EB65" s="3"/>
      <c r="EC65" s="81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52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81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96"/>
      <c r="FV65" s="52"/>
      <c r="FW65" s="8"/>
      <c r="FX65" s="8"/>
      <c r="FY65" s="8"/>
      <c r="FZ65" s="8"/>
      <c r="GA65" s="6"/>
      <c r="GB65" s="8"/>
      <c r="GC65" s="8"/>
      <c r="GD65" s="8"/>
      <c r="GE65" s="50"/>
    </row>
    <row r="66" spans="1:187" s="1" customFormat="1" x14ac:dyDescent="0.25">
      <c r="A66" s="219"/>
      <c r="B66" s="153" t="s">
        <v>76</v>
      </c>
      <c r="C66" s="52">
        <f t="shared" si="7"/>
        <v>2094</v>
      </c>
      <c r="D66" s="52">
        <f t="shared" si="43"/>
        <v>0</v>
      </c>
      <c r="E66" s="6">
        <f t="shared" si="44"/>
        <v>698</v>
      </c>
      <c r="F66" s="6">
        <f t="shared" si="45"/>
        <v>698</v>
      </c>
      <c r="G66" s="96">
        <f t="shared" si="46"/>
        <v>698</v>
      </c>
      <c r="H66" s="52">
        <f t="shared" si="8"/>
        <v>2094</v>
      </c>
      <c r="I66" s="6">
        <f t="shared" si="9"/>
        <v>0</v>
      </c>
      <c r="J66" s="6">
        <f t="shared" si="10"/>
        <v>698</v>
      </c>
      <c r="K66" s="6">
        <f t="shared" si="11"/>
        <v>698</v>
      </c>
      <c r="L66" s="3">
        <f t="shared" si="12"/>
        <v>698</v>
      </c>
      <c r="M66" s="81"/>
      <c r="N66" s="6"/>
      <c r="O66" s="6"/>
      <c r="P66" s="6"/>
      <c r="Q66" s="6"/>
      <c r="R66" s="6"/>
      <c r="S66" s="6"/>
      <c r="T66" s="6"/>
      <c r="U66" s="6"/>
      <c r="V66" s="3"/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>
        <v>6</v>
      </c>
      <c r="BB66" s="6">
        <v>0</v>
      </c>
      <c r="BC66" s="6">
        <v>2</v>
      </c>
      <c r="BD66" s="6">
        <v>2</v>
      </c>
      <c r="BE66" s="6">
        <v>2</v>
      </c>
      <c r="BF66" s="6">
        <v>2094</v>
      </c>
      <c r="BG66" s="6">
        <v>0</v>
      </c>
      <c r="BH66" s="6">
        <v>698</v>
      </c>
      <c r="BI66" s="6">
        <v>698</v>
      </c>
      <c r="BJ66" s="96">
        <v>698</v>
      </c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19"/>
      <c r="B67" s="130" t="s">
        <v>84</v>
      </c>
      <c r="C67" s="52">
        <f t="shared" si="7"/>
        <v>6798</v>
      </c>
      <c r="D67" s="52">
        <f t="shared" si="43"/>
        <v>0</v>
      </c>
      <c r="E67" s="6">
        <f t="shared" si="44"/>
        <v>2266</v>
      </c>
      <c r="F67" s="6">
        <f t="shared" si="45"/>
        <v>2266</v>
      </c>
      <c r="G67" s="96">
        <f t="shared" si="46"/>
        <v>2266</v>
      </c>
      <c r="H67" s="52">
        <f t="shared" si="8"/>
        <v>6798</v>
      </c>
      <c r="I67" s="6">
        <f t="shared" si="9"/>
        <v>0</v>
      </c>
      <c r="J67" s="6">
        <f t="shared" si="10"/>
        <v>2266</v>
      </c>
      <c r="K67" s="6">
        <f t="shared" si="11"/>
        <v>2266</v>
      </c>
      <c r="L67" s="3">
        <f t="shared" si="12"/>
        <v>2266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6</v>
      </c>
      <c r="BB67" s="6">
        <v>0</v>
      </c>
      <c r="BC67" s="6">
        <v>2</v>
      </c>
      <c r="BD67" s="6">
        <v>2</v>
      </c>
      <c r="BE67" s="6">
        <v>2</v>
      </c>
      <c r="BF67" s="6">
        <v>6798</v>
      </c>
      <c r="BG67" s="6">
        <v>0</v>
      </c>
      <c r="BH67" s="6">
        <v>2266</v>
      </c>
      <c r="BI67" s="6">
        <v>2266</v>
      </c>
      <c r="BJ67" s="96">
        <v>2266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ht="31.5" x14ac:dyDescent="0.25">
      <c r="A68" s="221"/>
      <c r="B68" s="130" t="s">
        <v>92</v>
      </c>
      <c r="C68" s="52">
        <f t="shared" ref="C68:C70" si="63">D68+E68+F68+G68</f>
        <v>1524</v>
      </c>
      <c r="D68" s="52">
        <f t="shared" ref="D68:D70" si="64">I68+DJ68+DT68+DY68+GB68</f>
        <v>0</v>
      </c>
      <c r="E68" s="6">
        <f t="shared" ref="E68:E70" si="65">J68+DK68+DU68+DZ68+GC68</f>
        <v>508</v>
      </c>
      <c r="F68" s="6">
        <f t="shared" ref="F68:F70" si="66">K68+DL68+DV68+EA68+GD68</f>
        <v>508</v>
      </c>
      <c r="G68" s="96">
        <f t="shared" ref="G68:G70" si="67">L68+DM68+DW68+EB68+GE68</f>
        <v>508</v>
      </c>
      <c r="H68" s="52">
        <f t="shared" ref="H68:H70" si="68">I68+J68+K68+L68</f>
        <v>1524</v>
      </c>
      <c r="I68" s="6">
        <f t="shared" ref="I68:I70" si="69">S68+AC68+AM68+AW68+BG68+BL68</f>
        <v>0</v>
      </c>
      <c r="J68" s="6">
        <f t="shared" ref="J68:J70" si="70">T68+AD68+AN68+AX68+BH68+BM68</f>
        <v>508</v>
      </c>
      <c r="K68" s="6">
        <f t="shared" ref="K68:K70" si="71">U68+AE68+AO68+AY68+BI68+BN68</f>
        <v>508</v>
      </c>
      <c r="L68" s="3">
        <f t="shared" ref="L68:L70" si="72">V68+AF68+AP68+AZ68+BJ68+BO68</f>
        <v>508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3</v>
      </c>
      <c r="BB68" s="6">
        <v>0</v>
      </c>
      <c r="BC68" s="6">
        <v>1</v>
      </c>
      <c r="BD68" s="6">
        <v>1</v>
      </c>
      <c r="BE68" s="6">
        <v>1</v>
      </c>
      <c r="BF68" s="6">
        <v>1524</v>
      </c>
      <c r="BG68" s="6">
        <v>0</v>
      </c>
      <c r="BH68" s="6">
        <v>508</v>
      </c>
      <c r="BI68" s="6">
        <v>508</v>
      </c>
      <c r="BJ68" s="96">
        <v>508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31.5" x14ac:dyDescent="0.25">
      <c r="A69" s="221"/>
      <c r="B69" s="130" t="s">
        <v>93</v>
      </c>
      <c r="C69" s="52">
        <f t="shared" si="63"/>
        <v>1524</v>
      </c>
      <c r="D69" s="52">
        <f t="shared" si="64"/>
        <v>0</v>
      </c>
      <c r="E69" s="6">
        <f t="shared" si="65"/>
        <v>508</v>
      </c>
      <c r="F69" s="6">
        <f t="shared" si="66"/>
        <v>508</v>
      </c>
      <c r="G69" s="96">
        <f t="shared" si="67"/>
        <v>508</v>
      </c>
      <c r="H69" s="52">
        <f t="shared" si="68"/>
        <v>1524</v>
      </c>
      <c r="I69" s="6">
        <f t="shared" si="69"/>
        <v>0</v>
      </c>
      <c r="J69" s="6">
        <f t="shared" si="70"/>
        <v>508</v>
      </c>
      <c r="K69" s="6">
        <f t="shared" si="71"/>
        <v>508</v>
      </c>
      <c r="L69" s="3">
        <f t="shared" si="72"/>
        <v>508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3</v>
      </c>
      <c r="BB69" s="6">
        <v>0</v>
      </c>
      <c r="BC69" s="6">
        <v>1</v>
      </c>
      <c r="BD69" s="6">
        <v>1</v>
      </c>
      <c r="BE69" s="6">
        <v>1</v>
      </c>
      <c r="BF69" s="6">
        <v>1524</v>
      </c>
      <c r="BG69" s="6">
        <v>0</v>
      </c>
      <c r="BH69" s="6">
        <v>508</v>
      </c>
      <c r="BI69" s="6">
        <v>508</v>
      </c>
      <c r="BJ69" s="96">
        <v>508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x14ac:dyDescent="0.25">
      <c r="A70" s="221"/>
      <c r="B70" s="131" t="s">
        <v>85</v>
      </c>
      <c r="C70" s="52">
        <f t="shared" si="63"/>
        <v>4326</v>
      </c>
      <c r="D70" s="52">
        <f t="shared" si="64"/>
        <v>0</v>
      </c>
      <c r="E70" s="6">
        <f t="shared" si="65"/>
        <v>1442</v>
      </c>
      <c r="F70" s="6">
        <f t="shared" si="66"/>
        <v>1442</v>
      </c>
      <c r="G70" s="96">
        <f t="shared" si="67"/>
        <v>1442</v>
      </c>
      <c r="H70" s="52">
        <f t="shared" si="68"/>
        <v>4326</v>
      </c>
      <c r="I70" s="6">
        <f t="shared" si="69"/>
        <v>0</v>
      </c>
      <c r="J70" s="6">
        <f t="shared" si="70"/>
        <v>1442</v>
      </c>
      <c r="K70" s="6">
        <f t="shared" si="71"/>
        <v>1442</v>
      </c>
      <c r="L70" s="3">
        <f t="shared" si="72"/>
        <v>1442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6</v>
      </c>
      <c r="BB70" s="6">
        <v>0</v>
      </c>
      <c r="BC70" s="6">
        <v>2</v>
      </c>
      <c r="BD70" s="6">
        <v>2</v>
      </c>
      <c r="BE70" s="6">
        <v>2</v>
      </c>
      <c r="BF70" s="6">
        <v>4326</v>
      </c>
      <c r="BG70" s="6">
        <v>0</v>
      </c>
      <c r="BH70" s="6">
        <v>1442</v>
      </c>
      <c r="BI70" s="6">
        <v>1442</v>
      </c>
      <c r="BJ70" s="96">
        <v>1442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ht="16.5" thickBot="1" x14ac:dyDescent="0.3">
      <c r="A71" s="221"/>
      <c r="B71" s="34" t="s">
        <v>63</v>
      </c>
      <c r="C71" s="66">
        <f t="shared" si="7"/>
        <v>0</v>
      </c>
      <c r="D71" s="66">
        <f t="shared" si="43"/>
        <v>0</v>
      </c>
      <c r="E71" s="47">
        <f t="shared" si="44"/>
        <v>0</v>
      </c>
      <c r="F71" s="47">
        <f t="shared" si="45"/>
        <v>0</v>
      </c>
      <c r="G71" s="100">
        <f t="shared" si="46"/>
        <v>0</v>
      </c>
      <c r="H71" s="66">
        <f t="shared" si="8"/>
        <v>0</v>
      </c>
      <c r="I71" s="47">
        <f t="shared" si="9"/>
        <v>0</v>
      </c>
      <c r="J71" s="47">
        <f t="shared" si="10"/>
        <v>0</v>
      </c>
      <c r="K71" s="47">
        <f t="shared" si="11"/>
        <v>0</v>
      </c>
      <c r="L71" s="7">
        <f t="shared" si="12"/>
        <v>0</v>
      </c>
      <c r="M71" s="82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7">
        <v>0</v>
      </c>
      <c r="W71" s="66"/>
      <c r="X71" s="47"/>
      <c r="Y71" s="47"/>
      <c r="Z71" s="47"/>
      <c r="AA71" s="47"/>
      <c r="AB71" s="47"/>
      <c r="AC71" s="47"/>
      <c r="AD71" s="47"/>
      <c r="AE71" s="47"/>
      <c r="AF71" s="7"/>
      <c r="AG71" s="66"/>
      <c r="AH71" s="47"/>
      <c r="AI71" s="47"/>
      <c r="AJ71" s="47"/>
      <c r="AK71" s="47"/>
      <c r="AL71" s="47"/>
      <c r="AM71" s="47"/>
      <c r="AN71" s="47"/>
      <c r="AO71" s="47"/>
      <c r="AP71" s="7"/>
      <c r="AQ71" s="66"/>
      <c r="AR71" s="47"/>
      <c r="AS71" s="47"/>
      <c r="AT71" s="47"/>
      <c r="AU71" s="47"/>
      <c r="AV71" s="47"/>
      <c r="AW71" s="47"/>
      <c r="AX71" s="47"/>
      <c r="AY71" s="47"/>
      <c r="AZ71" s="7"/>
      <c r="BA71" s="82"/>
      <c r="BB71" s="47"/>
      <c r="BC71" s="47"/>
      <c r="BD71" s="47"/>
      <c r="BE71" s="47"/>
      <c r="BF71" s="47"/>
      <c r="BG71" s="47"/>
      <c r="BH71" s="47"/>
      <c r="BI71" s="47"/>
      <c r="BJ71" s="100"/>
      <c r="BK71" s="66"/>
      <c r="BL71" s="9"/>
      <c r="BM71" s="9"/>
      <c r="BN71" s="9"/>
      <c r="BO71" s="67"/>
      <c r="BP71" s="82"/>
      <c r="BQ71" s="47"/>
      <c r="BR71" s="47"/>
      <c r="BS71" s="47"/>
      <c r="BT71" s="47"/>
      <c r="BU71" s="47"/>
      <c r="BV71" s="47"/>
      <c r="BW71" s="47"/>
      <c r="BX71" s="47"/>
      <c r="BY71" s="100"/>
      <c r="BZ71" s="66"/>
      <c r="CA71" s="47"/>
      <c r="CB71" s="47"/>
      <c r="CC71" s="47"/>
      <c r="CD71" s="47"/>
      <c r="CE71" s="47"/>
      <c r="CF71" s="47"/>
      <c r="CG71" s="47"/>
      <c r="CH71" s="47"/>
      <c r="CI71" s="7"/>
      <c r="CJ71" s="82"/>
      <c r="CK71" s="47"/>
      <c r="CL71" s="47"/>
      <c r="CM71" s="47"/>
      <c r="CN71" s="47"/>
      <c r="CO71" s="47"/>
      <c r="CP71" s="47"/>
      <c r="CQ71" s="47"/>
      <c r="CR71" s="47"/>
      <c r="CS71" s="100"/>
      <c r="CT71" s="66"/>
      <c r="CU71" s="47"/>
      <c r="CV71" s="47"/>
      <c r="CW71" s="47"/>
      <c r="CX71" s="47"/>
      <c r="CY71" s="47"/>
      <c r="CZ71" s="47"/>
      <c r="DA71" s="47"/>
      <c r="DB71" s="47"/>
      <c r="DC71" s="7"/>
      <c r="DD71" s="82"/>
      <c r="DE71" s="47"/>
      <c r="DF71" s="47"/>
      <c r="DG71" s="47"/>
      <c r="DH71" s="47"/>
      <c r="DI71" s="47"/>
      <c r="DJ71" s="47"/>
      <c r="DK71" s="47"/>
      <c r="DL71" s="47"/>
      <c r="DM71" s="7"/>
      <c r="DN71" s="66"/>
      <c r="DO71" s="47"/>
      <c r="DP71" s="47"/>
      <c r="DQ71" s="47"/>
      <c r="DR71" s="47"/>
      <c r="DS71" s="47"/>
      <c r="DT71" s="47"/>
      <c r="DU71" s="47"/>
      <c r="DV71" s="47"/>
      <c r="DW71" s="100"/>
      <c r="DX71" s="66"/>
      <c r="DY71" s="47"/>
      <c r="DZ71" s="47"/>
      <c r="EA71" s="47"/>
      <c r="EB71" s="7"/>
      <c r="EC71" s="82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7"/>
      <c r="ER71" s="66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7"/>
      <c r="FG71" s="82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100"/>
      <c r="FV71" s="66"/>
      <c r="FW71" s="9"/>
      <c r="FX71" s="9"/>
      <c r="FY71" s="9"/>
      <c r="FZ71" s="9"/>
      <c r="GA71" s="47"/>
      <c r="GB71" s="9"/>
      <c r="GC71" s="9"/>
      <c r="GD71" s="9"/>
      <c r="GE71" s="67"/>
    </row>
    <row r="72" spans="1:187" s="1" customFormat="1" ht="16.5" thickBot="1" x14ac:dyDescent="0.3">
      <c r="A72" s="15">
        <v>11</v>
      </c>
      <c r="B72" s="33" t="s">
        <v>15</v>
      </c>
      <c r="C72" s="44">
        <f t="shared" si="7"/>
        <v>83617</v>
      </c>
      <c r="D72" s="44">
        <f t="shared" si="43"/>
        <v>0</v>
      </c>
      <c r="E72" s="17">
        <f t="shared" si="44"/>
        <v>0</v>
      </c>
      <c r="F72" s="17">
        <f t="shared" si="45"/>
        <v>83617</v>
      </c>
      <c r="G72" s="101">
        <f t="shared" si="46"/>
        <v>0</v>
      </c>
      <c r="H72" s="44">
        <f t="shared" si="8"/>
        <v>0</v>
      </c>
      <c r="I72" s="17">
        <f t="shared" si="9"/>
        <v>0</v>
      </c>
      <c r="J72" s="17">
        <f t="shared" si="10"/>
        <v>0</v>
      </c>
      <c r="K72" s="17">
        <f t="shared" si="11"/>
        <v>0</v>
      </c>
      <c r="L72" s="4">
        <f t="shared" si="12"/>
        <v>0</v>
      </c>
      <c r="M72" s="83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4">
        <v>0</v>
      </c>
      <c r="W72" s="44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4">
        <v>0</v>
      </c>
      <c r="AG72" s="44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4">
        <v>0</v>
      </c>
      <c r="AQ72" s="44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4">
        <v>0</v>
      </c>
      <c r="BA72" s="83">
        <v>0</v>
      </c>
      <c r="BB72" s="17">
        <v>0</v>
      </c>
      <c r="BC72" s="17">
        <v>0</v>
      </c>
      <c r="BD72" s="17">
        <v>0</v>
      </c>
      <c r="BE72" s="17">
        <v>0</v>
      </c>
      <c r="BF72" s="17">
        <v>0</v>
      </c>
      <c r="BG72" s="17">
        <v>0</v>
      </c>
      <c r="BH72" s="17">
        <v>0</v>
      </c>
      <c r="BI72" s="17">
        <v>0</v>
      </c>
      <c r="BJ72" s="101">
        <v>0</v>
      </c>
      <c r="BK72" s="44"/>
      <c r="BL72" s="16"/>
      <c r="BM72" s="16"/>
      <c r="BN72" s="16"/>
      <c r="BO72" s="68"/>
      <c r="BP72" s="83">
        <v>0</v>
      </c>
      <c r="BQ72" s="17">
        <v>0</v>
      </c>
      <c r="BR72" s="17">
        <v>0</v>
      </c>
      <c r="BS72" s="17">
        <v>0</v>
      </c>
      <c r="BT72" s="17">
        <v>0</v>
      </c>
      <c r="BU72" s="17">
        <v>0</v>
      </c>
      <c r="BV72" s="17">
        <v>0</v>
      </c>
      <c r="BW72" s="17">
        <v>0</v>
      </c>
      <c r="BX72" s="17">
        <v>0</v>
      </c>
      <c r="BY72" s="101">
        <v>0</v>
      </c>
      <c r="BZ72" s="44">
        <v>0</v>
      </c>
      <c r="CA72" s="17">
        <v>0</v>
      </c>
      <c r="CB72" s="17">
        <v>0</v>
      </c>
      <c r="CC72" s="17">
        <v>0</v>
      </c>
      <c r="CD72" s="17">
        <v>0</v>
      </c>
      <c r="CE72" s="17">
        <v>0</v>
      </c>
      <c r="CF72" s="17">
        <v>0</v>
      </c>
      <c r="CG72" s="17">
        <v>0</v>
      </c>
      <c r="CH72" s="17">
        <v>0</v>
      </c>
      <c r="CI72" s="4">
        <v>0</v>
      </c>
      <c r="CJ72" s="83">
        <v>0</v>
      </c>
      <c r="CK72" s="17">
        <v>0</v>
      </c>
      <c r="CL72" s="17">
        <v>0</v>
      </c>
      <c r="CM72" s="17">
        <v>0</v>
      </c>
      <c r="CN72" s="17">
        <v>0</v>
      </c>
      <c r="CO72" s="17">
        <v>0</v>
      </c>
      <c r="CP72" s="17">
        <v>0</v>
      </c>
      <c r="CQ72" s="17">
        <v>0</v>
      </c>
      <c r="CR72" s="17">
        <v>0</v>
      </c>
      <c r="CS72" s="101">
        <v>0</v>
      </c>
      <c r="CT72" s="44">
        <v>0</v>
      </c>
      <c r="CU72" s="17">
        <v>0</v>
      </c>
      <c r="CV72" s="17">
        <v>0</v>
      </c>
      <c r="CW72" s="17">
        <v>0</v>
      </c>
      <c r="CX72" s="17">
        <v>0</v>
      </c>
      <c r="CY72" s="17">
        <v>0</v>
      </c>
      <c r="CZ72" s="17">
        <v>0</v>
      </c>
      <c r="DA72" s="17">
        <v>0</v>
      </c>
      <c r="DB72" s="17">
        <v>0</v>
      </c>
      <c r="DC72" s="4">
        <v>0</v>
      </c>
      <c r="DD72" s="83">
        <v>1</v>
      </c>
      <c r="DE72" s="17">
        <v>0</v>
      </c>
      <c r="DF72" s="17">
        <v>0</v>
      </c>
      <c r="DG72" s="17">
        <v>1</v>
      </c>
      <c r="DH72" s="17">
        <v>0</v>
      </c>
      <c r="DI72" s="17">
        <v>83617</v>
      </c>
      <c r="DJ72" s="17">
        <v>0</v>
      </c>
      <c r="DK72" s="17">
        <v>0</v>
      </c>
      <c r="DL72" s="17">
        <v>83617</v>
      </c>
      <c r="DM72" s="4">
        <v>0</v>
      </c>
      <c r="DN72" s="44">
        <v>0</v>
      </c>
      <c r="DO72" s="17">
        <v>0</v>
      </c>
      <c r="DP72" s="17">
        <v>0</v>
      </c>
      <c r="DQ72" s="17">
        <v>0</v>
      </c>
      <c r="DR72" s="17">
        <v>0</v>
      </c>
      <c r="DS72" s="17">
        <v>0</v>
      </c>
      <c r="DT72" s="17">
        <v>0</v>
      </c>
      <c r="DU72" s="17">
        <v>0</v>
      </c>
      <c r="DV72" s="17">
        <v>0</v>
      </c>
      <c r="DW72" s="101">
        <v>0</v>
      </c>
      <c r="DX72" s="44"/>
      <c r="DY72" s="17"/>
      <c r="DZ72" s="17"/>
      <c r="EA72" s="17"/>
      <c r="EB72" s="4"/>
      <c r="EC72" s="83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4"/>
      <c r="ER72" s="44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17"/>
      <c r="FD72" s="17"/>
      <c r="FE72" s="17"/>
      <c r="FF72" s="4"/>
      <c r="FG72" s="83">
        <f t="shared" si="59"/>
        <v>0</v>
      </c>
      <c r="FH72" s="17"/>
      <c r="FI72" s="17"/>
      <c r="FJ72" s="17"/>
      <c r="FK72" s="17"/>
      <c r="FL72" s="17">
        <f t="shared" si="60"/>
        <v>0</v>
      </c>
      <c r="FM72" s="17"/>
      <c r="FN72" s="17"/>
      <c r="FO72" s="17"/>
      <c r="FP72" s="17"/>
      <c r="FQ72" s="17">
        <f t="shared" si="61"/>
        <v>0</v>
      </c>
      <c r="FR72" s="17"/>
      <c r="FS72" s="17"/>
      <c r="FT72" s="17"/>
      <c r="FU72" s="101"/>
      <c r="FV72" s="44">
        <v>0</v>
      </c>
      <c r="FW72" s="16">
        <v>0</v>
      </c>
      <c r="FX72" s="16">
        <v>0</v>
      </c>
      <c r="FY72" s="16">
        <v>0</v>
      </c>
      <c r="FZ72" s="16">
        <v>0</v>
      </c>
      <c r="GA72" s="17">
        <v>0</v>
      </c>
      <c r="GB72" s="16">
        <v>0</v>
      </c>
      <c r="GC72" s="16">
        <v>0</v>
      </c>
      <c r="GD72" s="16">
        <v>0</v>
      </c>
      <c r="GE72" s="68">
        <v>0</v>
      </c>
    </row>
    <row r="73" spans="1:187" s="1" customFormat="1" x14ac:dyDescent="0.25">
      <c r="A73" s="217">
        <v>12</v>
      </c>
      <c r="B73" s="25" t="s">
        <v>16</v>
      </c>
      <c r="C73" s="64">
        <f t="shared" si="7"/>
        <v>3034471</v>
      </c>
      <c r="D73" s="64">
        <f t="shared" si="43"/>
        <v>510952</v>
      </c>
      <c r="E73" s="14">
        <f t="shared" si="44"/>
        <v>848235</v>
      </c>
      <c r="F73" s="14">
        <f t="shared" si="45"/>
        <v>848966</v>
      </c>
      <c r="G73" s="95">
        <f t="shared" si="46"/>
        <v>826318</v>
      </c>
      <c r="H73" s="64">
        <f t="shared" si="8"/>
        <v>1923529</v>
      </c>
      <c r="I73" s="14">
        <f t="shared" si="9"/>
        <v>318931</v>
      </c>
      <c r="J73" s="14">
        <f t="shared" si="10"/>
        <v>501632</v>
      </c>
      <c r="K73" s="14">
        <f t="shared" si="11"/>
        <v>494130</v>
      </c>
      <c r="L73" s="2">
        <f t="shared" si="12"/>
        <v>608836</v>
      </c>
      <c r="M73" s="80">
        <v>1437</v>
      </c>
      <c r="N73" s="49">
        <v>225</v>
      </c>
      <c r="O73" s="49">
        <v>363</v>
      </c>
      <c r="P73" s="49">
        <v>370</v>
      </c>
      <c r="Q73" s="49">
        <v>479</v>
      </c>
      <c r="R73" s="49">
        <v>1080377</v>
      </c>
      <c r="S73" s="49">
        <v>168911</v>
      </c>
      <c r="T73" s="49">
        <v>270862</v>
      </c>
      <c r="U73" s="49">
        <v>277983</v>
      </c>
      <c r="V73" s="24">
        <v>362621</v>
      </c>
      <c r="W73" s="55">
        <v>14</v>
      </c>
      <c r="X73" s="49">
        <v>6</v>
      </c>
      <c r="Y73" s="49">
        <v>0</v>
      </c>
      <c r="Z73" s="49">
        <v>4</v>
      </c>
      <c r="AA73" s="49">
        <v>4</v>
      </c>
      <c r="AB73" s="49">
        <v>17069</v>
      </c>
      <c r="AC73" s="49">
        <v>7789</v>
      </c>
      <c r="AD73" s="49">
        <v>0</v>
      </c>
      <c r="AE73" s="49">
        <v>4640</v>
      </c>
      <c r="AF73" s="24">
        <v>4640</v>
      </c>
      <c r="AG73" s="55">
        <v>14</v>
      </c>
      <c r="AH73" s="49">
        <v>11</v>
      </c>
      <c r="AI73" s="49">
        <v>0</v>
      </c>
      <c r="AJ73" s="49">
        <v>2</v>
      </c>
      <c r="AK73" s="49">
        <v>1</v>
      </c>
      <c r="AL73" s="49">
        <v>24103</v>
      </c>
      <c r="AM73" s="49">
        <v>18938</v>
      </c>
      <c r="AN73" s="49">
        <v>0</v>
      </c>
      <c r="AO73" s="49">
        <v>3443</v>
      </c>
      <c r="AP73" s="24">
        <v>1722</v>
      </c>
      <c r="AQ73" s="55">
        <v>205</v>
      </c>
      <c r="AR73" s="49">
        <v>11</v>
      </c>
      <c r="AS73" s="49">
        <v>78</v>
      </c>
      <c r="AT73" s="49">
        <v>53</v>
      </c>
      <c r="AU73" s="49">
        <v>63</v>
      </c>
      <c r="AV73" s="49">
        <v>190372</v>
      </c>
      <c r="AW73" s="49">
        <v>10148</v>
      </c>
      <c r="AX73" s="49">
        <v>72558</v>
      </c>
      <c r="AY73" s="49">
        <v>49152</v>
      </c>
      <c r="AZ73" s="24">
        <v>58514</v>
      </c>
      <c r="BA73" s="80">
        <v>284</v>
      </c>
      <c r="BB73" s="49">
        <v>74</v>
      </c>
      <c r="BC73" s="49">
        <v>65</v>
      </c>
      <c r="BD73" s="49">
        <v>65</v>
      </c>
      <c r="BE73" s="49">
        <v>80</v>
      </c>
      <c r="BF73" s="49">
        <v>404792</v>
      </c>
      <c r="BG73" s="49">
        <v>59644</v>
      </c>
      <c r="BH73" s="49">
        <v>107107</v>
      </c>
      <c r="BI73" s="49">
        <v>107807</v>
      </c>
      <c r="BJ73" s="99">
        <v>130234</v>
      </c>
      <c r="BK73" s="55">
        <f t="shared" si="57"/>
        <v>206816</v>
      </c>
      <c r="BL73" s="106">
        <f>BV73+CF73+CP73+CZ73</f>
        <v>53501</v>
      </c>
      <c r="BM73" s="106">
        <f t="shared" ref="BM73:BO73" si="73">BW73+CG73+CQ73+DA73</f>
        <v>51105</v>
      </c>
      <c r="BN73" s="106">
        <f t="shared" si="73"/>
        <v>51105</v>
      </c>
      <c r="BO73" s="107">
        <f t="shared" si="73"/>
        <v>51105</v>
      </c>
      <c r="BP73" s="80">
        <v>244</v>
      </c>
      <c r="BQ73" s="49">
        <v>34</v>
      </c>
      <c r="BR73" s="49">
        <v>53</v>
      </c>
      <c r="BS73" s="49">
        <v>59</v>
      </c>
      <c r="BT73" s="49">
        <v>98</v>
      </c>
      <c r="BU73" s="49">
        <v>144536</v>
      </c>
      <c r="BV73" s="49">
        <v>17448</v>
      </c>
      <c r="BW73" s="49">
        <v>45072</v>
      </c>
      <c r="BX73" s="49">
        <v>43426</v>
      </c>
      <c r="BY73" s="99">
        <v>38590</v>
      </c>
      <c r="BZ73" s="55">
        <v>0</v>
      </c>
      <c r="CA73" s="49">
        <v>0</v>
      </c>
      <c r="CB73" s="49">
        <v>0</v>
      </c>
      <c r="CC73" s="49">
        <v>0</v>
      </c>
      <c r="CD73" s="49">
        <v>0</v>
      </c>
      <c r="CE73" s="49">
        <v>0</v>
      </c>
      <c r="CF73" s="49">
        <v>0</v>
      </c>
      <c r="CG73" s="49">
        <v>0</v>
      </c>
      <c r="CH73" s="49">
        <v>0</v>
      </c>
      <c r="CI73" s="24">
        <v>0</v>
      </c>
      <c r="CJ73" s="80">
        <v>1</v>
      </c>
      <c r="CK73" s="49">
        <v>1</v>
      </c>
      <c r="CL73" s="49">
        <v>0</v>
      </c>
      <c r="CM73" s="49">
        <v>0</v>
      </c>
      <c r="CN73" s="49">
        <v>0</v>
      </c>
      <c r="CO73" s="49">
        <v>1899</v>
      </c>
      <c r="CP73" s="49">
        <v>1899</v>
      </c>
      <c r="CQ73" s="49">
        <v>0</v>
      </c>
      <c r="CR73" s="49">
        <v>0</v>
      </c>
      <c r="CS73" s="99">
        <v>0</v>
      </c>
      <c r="CT73" s="55">
        <v>96</v>
      </c>
      <c r="CU73" s="49">
        <v>29</v>
      </c>
      <c r="CV73" s="49">
        <v>18</v>
      </c>
      <c r="CW73" s="49">
        <v>20</v>
      </c>
      <c r="CX73" s="49">
        <v>29</v>
      </c>
      <c r="CY73" s="49">
        <v>60381</v>
      </c>
      <c r="CZ73" s="49">
        <v>34154</v>
      </c>
      <c r="DA73" s="49">
        <v>6033</v>
      </c>
      <c r="DB73" s="49">
        <v>7679</v>
      </c>
      <c r="DC73" s="24">
        <v>12515</v>
      </c>
      <c r="DD73" s="80">
        <v>25</v>
      </c>
      <c r="DE73" s="49">
        <v>4</v>
      </c>
      <c r="DF73" s="49">
        <v>8</v>
      </c>
      <c r="DG73" s="49">
        <v>9</v>
      </c>
      <c r="DH73" s="49">
        <v>4</v>
      </c>
      <c r="DI73" s="49">
        <v>823489</v>
      </c>
      <c r="DJ73" s="49">
        <v>120802</v>
      </c>
      <c r="DK73" s="49">
        <v>240823</v>
      </c>
      <c r="DL73" s="49">
        <v>311831</v>
      </c>
      <c r="DM73" s="24">
        <v>150033</v>
      </c>
      <c r="DN73" s="55">
        <v>16</v>
      </c>
      <c r="DO73" s="49">
        <v>4</v>
      </c>
      <c r="DP73" s="49">
        <v>5</v>
      </c>
      <c r="DQ73" s="49">
        <v>3</v>
      </c>
      <c r="DR73" s="49">
        <v>4</v>
      </c>
      <c r="DS73" s="49">
        <v>231793</v>
      </c>
      <c r="DT73" s="49">
        <v>56583</v>
      </c>
      <c r="DU73" s="49">
        <v>89149</v>
      </c>
      <c r="DV73" s="49">
        <v>29478</v>
      </c>
      <c r="DW73" s="99">
        <v>56583</v>
      </c>
      <c r="DX73" s="64">
        <f>DY73+DZ73+EB73+EA73</f>
        <v>55660</v>
      </c>
      <c r="DY73" s="14">
        <f>EN73+FC73+FR73</f>
        <v>14636</v>
      </c>
      <c r="DZ73" s="14">
        <f>EO73+FD73+FS73</f>
        <v>16631</v>
      </c>
      <c r="EA73" s="14">
        <f>EP73+FE73+FT73</f>
        <v>13527</v>
      </c>
      <c r="EB73" s="2">
        <f>EQ73+FF73+FU73</f>
        <v>10866</v>
      </c>
      <c r="EC73" s="80">
        <v>73</v>
      </c>
      <c r="ED73" s="49">
        <v>20</v>
      </c>
      <c r="EE73" s="49">
        <v>21</v>
      </c>
      <c r="EF73" s="49">
        <v>18</v>
      </c>
      <c r="EG73" s="49">
        <v>14</v>
      </c>
      <c r="EH73" s="49">
        <v>251</v>
      </c>
      <c r="EI73" s="49">
        <v>66</v>
      </c>
      <c r="EJ73" s="49">
        <v>75</v>
      </c>
      <c r="EK73" s="49">
        <v>61</v>
      </c>
      <c r="EL73" s="49">
        <v>49</v>
      </c>
      <c r="EM73" s="49">
        <v>55660</v>
      </c>
      <c r="EN73" s="49">
        <v>14636</v>
      </c>
      <c r="EO73" s="49">
        <v>16631</v>
      </c>
      <c r="EP73" s="49">
        <v>13527</v>
      </c>
      <c r="EQ73" s="24">
        <v>10866</v>
      </c>
      <c r="ER73" s="55">
        <v>0</v>
      </c>
      <c r="ES73" s="49">
        <v>0</v>
      </c>
      <c r="ET73" s="49">
        <v>0</v>
      </c>
      <c r="EU73" s="49">
        <v>0</v>
      </c>
      <c r="EV73" s="49">
        <v>0</v>
      </c>
      <c r="EW73" s="49">
        <v>0</v>
      </c>
      <c r="EX73" s="49">
        <v>0</v>
      </c>
      <c r="EY73" s="49">
        <v>0</v>
      </c>
      <c r="EZ73" s="49">
        <v>0</v>
      </c>
      <c r="FA73" s="49">
        <v>0</v>
      </c>
      <c r="FB73" s="49">
        <v>0</v>
      </c>
      <c r="FC73" s="49">
        <v>0</v>
      </c>
      <c r="FD73" s="49">
        <v>0</v>
      </c>
      <c r="FE73" s="49">
        <v>0</v>
      </c>
      <c r="FF73" s="24">
        <v>0</v>
      </c>
      <c r="FG73" s="80">
        <f t="shared" si="59"/>
        <v>0</v>
      </c>
      <c r="FH73" s="49"/>
      <c r="FI73" s="49"/>
      <c r="FJ73" s="49"/>
      <c r="FK73" s="49"/>
      <c r="FL73" s="49">
        <f t="shared" si="60"/>
        <v>0</v>
      </c>
      <c r="FM73" s="49"/>
      <c r="FN73" s="49"/>
      <c r="FO73" s="49"/>
      <c r="FP73" s="49"/>
      <c r="FQ73" s="49">
        <f t="shared" si="61"/>
        <v>0</v>
      </c>
      <c r="FR73" s="49"/>
      <c r="FS73" s="49"/>
      <c r="FT73" s="49"/>
      <c r="FU73" s="99"/>
      <c r="FV73" s="55">
        <v>0</v>
      </c>
      <c r="FW73" s="23">
        <v>0</v>
      </c>
      <c r="FX73" s="23">
        <v>0</v>
      </c>
      <c r="FY73" s="23">
        <v>0</v>
      </c>
      <c r="FZ73" s="23">
        <v>0</v>
      </c>
      <c r="GA73" s="49">
        <v>0</v>
      </c>
      <c r="GB73" s="23">
        <v>0</v>
      </c>
      <c r="GC73" s="23">
        <v>0</v>
      </c>
      <c r="GD73" s="23">
        <v>0</v>
      </c>
      <c r="GE73" s="39">
        <v>0</v>
      </c>
    </row>
    <row r="74" spans="1:187" s="1" customFormat="1" ht="16.5" customHeight="1" x14ac:dyDescent="0.25">
      <c r="A74" s="218"/>
      <c r="B74" s="27" t="s">
        <v>357</v>
      </c>
      <c r="C74" s="88">
        <f t="shared" si="7"/>
        <v>16191</v>
      </c>
      <c r="D74" s="52">
        <f t="shared" si="43"/>
        <v>0</v>
      </c>
      <c r="E74" s="146">
        <f t="shared" si="44"/>
        <v>2581</v>
      </c>
      <c r="F74" s="146">
        <f t="shared" si="45"/>
        <v>6805</v>
      </c>
      <c r="G74" s="149">
        <f t="shared" si="46"/>
        <v>6805</v>
      </c>
      <c r="H74" s="52">
        <f t="shared" si="8"/>
        <v>16191</v>
      </c>
      <c r="I74" s="146">
        <f t="shared" si="9"/>
        <v>0</v>
      </c>
      <c r="J74" s="146">
        <f t="shared" si="10"/>
        <v>2581</v>
      </c>
      <c r="K74" s="146">
        <f t="shared" si="11"/>
        <v>6805</v>
      </c>
      <c r="L74" s="3">
        <f t="shared" si="12"/>
        <v>6805</v>
      </c>
      <c r="M74" s="81"/>
      <c r="N74" s="146"/>
      <c r="O74" s="146"/>
      <c r="P74" s="146"/>
      <c r="Q74" s="146"/>
      <c r="R74" s="146"/>
      <c r="S74" s="146"/>
      <c r="T74" s="146"/>
      <c r="U74" s="146"/>
      <c r="V74" s="3"/>
      <c r="W74" s="52"/>
      <c r="X74" s="146"/>
      <c r="Y74" s="146"/>
      <c r="Z74" s="146"/>
      <c r="AA74" s="146"/>
      <c r="AB74" s="146"/>
      <c r="AC74" s="146"/>
      <c r="AD74" s="146"/>
      <c r="AE74" s="146"/>
      <c r="AF74" s="3"/>
      <c r="AG74" s="52"/>
      <c r="AH74" s="146"/>
      <c r="AI74" s="146"/>
      <c r="AJ74" s="146"/>
      <c r="AK74" s="146"/>
      <c r="AL74" s="146"/>
      <c r="AM74" s="146"/>
      <c r="AN74" s="146"/>
      <c r="AO74" s="146"/>
      <c r="AP74" s="3"/>
      <c r="AQ74" s="52"/>
      <c r="AR74" s="146"/>
      <c r="AS74" s="146"/>
      <c r="AT74" s="146"/>
      <c r="AU74" s="146"/>
      <c r="AV74" s="146"/>
      <c r="AW74" s="146"/>
      <c r="AX74" s="146"/>
      <c r="AY74" s="146"/>
      <c r="AZ74" s="3"/>
      <c r="BA74" s="81">
        <v>165</v>
      </c>
      <c r="BB74" s="146">
        <v>0</v>
      </c>
      <c r="BC74" s="146">
        <v>29</v>
      </c>
      <c r="BD74" s="146">
        <v>68</v>
      </c>
      <c r="BE74" s="146">
        <v>68</v>
      </c>
      <c r="BF74" s="146">
        <v>16191</v>
      </c>
      <c r="BG74" s="146">
        <v>0</v>
      </c>
      <c r="BH74" s="146">
        <v>2581</v>
      </c>
      <c r="BI74" s="146">
        <v>6805</v>
      </c>
      <c r="BJ74" s="149">
        <v>6805</v>
      </c>
      <c r="BK74" s="52"/>
      <c r="BL74" s="8"/>
      <c r="BM74" s="8"/>
      <c r="BN74" s="8"/>
      <c r="BO74" s="50"/>
      <c r="BP74" s="81"/>
      <c r="BQ74" s="146"/>
      <c r="BR74" s="146"/>
      <c r="BS74" s="146"/>
      <c r="BT74" s="146"/>
      <c r="BU74" s="146"/>
      <c r="BV74" s="146"/>
      <c r="BW74" s="146"/>
      <c r="BX74" s="146"/>
      <c r="BY74" s="149"/>
      <c r="BZ74" s="52"/>
      <c r="CA74" s="146"/>
      <c r="CB74" s="146"/>
      <c r="CC74" s="146"/>
      <c r="CD74" s="146"/>
      <c r="CE74" s="146"/>
      <c r="CF74" s="146"/>
      <c r="CG74" s="146"/>
      <c r="CH74" s="146"/>
      <c r="CI74" s="3"/>
      <c r="CJ74" s="81"/>
      <c r="CK74" s="146"/>
      <c r="CL74" s="146"/>
      <c r="CM74" s="146"/>
      <c r="CN74" s="146"/>
      <c r="CO74" s="146"/>
      <c r="CP74" s="146"/>
      <c r="CQ74" s="146"/>
      <c r="CR74" s="146"/>
      <c r="CS74" s="149"/>
      <c r="CT74" s="52"/>
      <c r="CU74" s="146"/>
      <c r="CV74" s="146"/>
      <c r="CW74" s="146"/>
      <c r="CX74" s="146"/>
      <c r="CY74" s="146"/>
      <c r="CZ74" s="146"/>
      <c r="DA74" s="146"/>
      <c r="DB74" s="146"/>
      <c r="DC74" s="3"/>
      <c r="DD74" s="81"/>
      <c r="DE74" s="146"/>
      <c r="DF74" s="146"/>
      <c r="DG74" s="146"/>
      <c r="DH74" s="146"/>
      <c r="DI74" s="146"/>
      <c r="DJ74" s="146"/>
      <c r="DK74" s="146"/>
      <c r="DL74" s="146"/>
      <c r="DM74" s="3"/>
      <c r="DN74" s="52"/>
      <c r="DO74" s="146"/>
      <c r="DP74" s="146"/>
      <c r="DQ74" s="146"/>
      <c r="DR74" s="146"/>
      <c r="DS74" s="146"/>
      <c r="DT74" s="146"/>
      <c r="DU74" s="146"/>
      <c r="DV74" s="146"/>
      <c r="DW74" s="149"/>
      <c r="DX74" s="52"/>
      <c r="DY74" s="146"/>
      <c r="DZ74" s="146"/>
      <c r="EA74" s="146"/>
      <c r="EB74" s="3"/>
      <c r="EC74" s="81"/>
      <c r="ED74" s="146"/>
      <c r="EE74" s="146"/>
      <c r="EF74" s="146"/>
      <c r="EG74" s="146"/>
      <c r="EH74" s="146"/>
      <c r="EI74" s="146"/>
      <c r="EJ74" s="146"/>
      <c r="EK74" s="146"/>
      <c r="EL74" s="146"/>
      <c r="EM74" s="146"/>
      <c r="EN74" s="146"/>
      <c r="EO74" s="146"/>
      <c r="EP74" s="146"/>
      <c r="EQ74" s="3"/>
      <c r="ER74" s="52"/>
      <c r="ES74" s="146"/>
      <c r="ET74" s="146"/>
      <c r="EU74" s="146"/>
      <c r="EV74" s="146"/>
      <c r="EW74" s="146"/>
      <c r="EX74" s="146"/>
      <c r="EY74" s="146"/>
      <c r="EZ74" s="146"/>
      <c r="FA74" s="146"/>
      <c r="FB74" s="146"/>
      <c r="FC74" s="146"/>
      <c r="FD74" s="146"/>
      <c r="FE74" s="146"/>
      <c r="FF74" s="3"/>
      <c r="FG74" s="81"/>
      <c r="FH74" s="146"/>
      <c r="FI74" s="146"/>
      <c r="FJ74" s="146"/>
      <c r="FK74" s="146"/>
      <c r="FL74" s="146"/>
      <c r="FM74" s="146"/>
      <c r="FN74" s="146"/>
      <c r="FO74" s="146"/>
      <c r="FP74" s="146"/>
      <c r="FQ74" s="146"/>
      <c r="FR74" s="146"/>
      <c r="FS74" s="146"/>
      <c r="FT74" s="146"/>
      <c r="FU74" s="149"/>
      <c r="FV74" s="52"/>
      <c r="FW74" s="8"/>
      <c r="FX74" s="8"/>
      <c r="FY74" s="8"/>
      <c r="FZ74" s="8"/>
      <c r="GA74" s="146"/>
      <c r="GB74" s="8"/>
      <c r="GC74" s="8"/>
      <c r="GD74" s="8"/>
      <c r="GE74" s="50"/>
    </row>
    <row r="75" spans="1:187" s="1" customFormat="1" x14ac:dyDescent="0.25">
      <c r="A75" s="219"/>
      <c r="B75" s="27" t="s">
        <v>69</v>
      </c>
      <c r="C75" s="52">
        <f t="shared" si="7"/>
        <v>14430</v>
      </c>
      <c r="D75" s="52">
        <f t="shared" si="43"/>
        <v>4246</v>
      </c>
      <c r="E75" s="6">
        <f t="shared" si="44"/>
        <v>5272</v>
      </c>
      <c r="F75" s="6">
        <f t="shared" si="45"/>
        <v>1884</v>
      </c>
      <c r="G75" s="96">
        <f t="shared" si="46"/>
        <v>3028</v>
      </c>
      <c r="H75" s="52">
        <f t="shared" si="8"/>
        <v>14430</v>
      </c>
      <c r="I75" s="6">
        <f t="shared" si="9"/>
        <v>4246</v>
      </c>
      <c r="J75" s="6">
        <f t="shared" si="10"/>
        <v>5272</v>
      </c>
      <c r="K75" s="6">
        <f t="shared" si="11"/>
        <v>1884</v>
      </c>
      <c r="L75" s="3">
        <f t="shared" si="12"/>
        <v>3028</v>
      </c>
      <c r="M75" s="81">
        <v>200</v>
      </c>
      <c r="N75" s="6">
        <v>54</v>
      </c>
      <c r="O75" s="6">
        <v>72</v>
      </c>
      <c r="P75" s="6">
        <v>31</v>
      </c>
      <c r="Q75" s="6">
        <v>43</v>
      </c>
      <c r="R75" s="6">
        <v>14430</v>
      </c>
      <c r="S75" s="6">
        <v>4246</v>
      </c>
      <c r="T75" s="6">
        <v>5272</v>
      </c>
      <c r="U75" s="6">
        <v>1884</v>
      </c>
      <c r="V75" s="3">
        <v>3028</v>
      </c>
      <c r="W75" s="52"/>
      <c r="X75" s="6"/>
      <c r="Y75" s="6"/>
      <c r="Z75" s="6"/>
      <c r="AA75" s="6"/>
      <c r="AB75" s="6"/>
      <c r="AC75" s="6"/>
      <c r="AD75" s="6"/>
      <c r="AE75" s="6"/>
      <c r="AF75" s="3"/>
      <c r="AG75" s="52"/>
      <c r="AH75" s="6"/>
      <c r="AI75" s="6"/>
      <c r="AJ75" s="6"/>
      <c r="AK75" s="6"/>
      <c r="AL75" s="6"/>
      <c r="AM75" s="6"/>
      <c r="AN75" s="6"/>
      <c r="AO75" s="6"/>
      <c r="AP75" s="3"/>
      <c r="AQ75" s="52"/>
      <c r="AR75" s="6"/>
      <c r="AS75" s="6"/>
      <c r="AT75" s="6"/>
      <c r="AU75" s="6"/>
      <c r="AV75" s="6"/>
      <c r="AW75" s="6"/>
      <c r="AX75" s="6"/>
      <c r="AY75" s="6"/>
      <c r="AZ75" s="3"/>
      <c r="BA75" s="81"/>
      <c r="BB75" s="6"/>
      <c r="BC75" s="6"/>
      <c r="BD75" s="6"/>
      <c r="BE75" s="6"/>
      <c r="BF75" s="6"/>
      <c r="BG75" s="6"/>
      <c r="BH75" s="6"/>
      <c r="BI75" s="6"/>
      <c r="BJ75" s="96"/>
      <c r="BK75" s="52"/>
      <c r="BL75" s="8"/>
      <c r="BM75" s="8"/>
      <c r="BN75" s="8"/>
      <c r="BO75" s="50"/>
      <c r="BP75" s="81"/>
      <c r="BQ75" s="6"/>
      <c r="BR75" s="6"/>
      <c r="BS75" s="6"/>
      <c r="BT75" s="6"/>
      <c r="BU75" s="6"/>
      <c r="BV75" s="6"/>
      <c r="BW75" s="6"/>
      <c r="BX75" s="6"/>
      <c r="BY75" s="96"/>
      <c r="BZ75" s="52"/>
      <c r="CA75" s="6"/>
      <c r="CB75" s="6"/>
      <c r="CC75" s="6"/>
      <c r="CD75" s="6"/>
      <c r="CE75" s="6"/>
      <c r="CF75" s="6"/>
      <c r="CG75" s="6"/>
      <c r="CH75" s="6"/>
      <c r="CI75" s="3"/>
      <c r="CJ75" s="81"/>
      <c r="CK75" s="6"/>
      <c r="CL75" s="6"/>
      <c r="CM75" s="6"/>
      <c r="CN75" s="6"/>
      <c r="CO75" s="6"/>
      <c r="CP75" s="6"/>
      <c r="CQ75" s="6"/>
      <c r="CR75" s="6"/>
      <c r="CS75" s="96"/>
      <c r="CT75" s="52"/>
      <c r="CU75" s="6"/>
      <c r="CV75" s="6"/>
      <c r="CW75" s="6"/>
      <c r="CX75" s="6"/>
      <c r="CY75" s="6"/>
      <c r="CZ75" s="6"/>
      <c r="DA75" s="6"/>
      <c r="DB75" s="6"/>
      <c r="DC75" s="3"/>
      <c r="DD75" s="81"/>
      <c r="DE75" s="6"/>
      <c r="DF75" s="6"/>
      <c r="DG75" s="6"/>
      <c r="DH75" s="6"/>
      <c r="DI75" s="6"/>
      <c r="DJ75" s="6"/>
      <c r="DK75" s="6"/>
      <c r="DL75" s="6"/>
      <c r="DM75" s="3"/>
      <c r="DN75" s="52"/>
      <c r="DO75" s="6"/>
      <c r="DP75" s="6"/>
      <c r="DQ75" s="6"/>
      <c r="DR75" s="6"/>
      <c r="DS75" s="6"/>
      <c r="DT75" s="6"/>
      <c r="DU75" s="6"/>
      <c r="DV75" s="6"/>
      <c r="DW75" s="96"/>
      <c r="DX75" s="52"/>
      <c r="DY75" s="6"/>
      <c r="DZ75" s="6"/>
      <c r="EA75" s="6"/>
      <c r="EB75" s="3"/>
      <c r="EC75" s="81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3"/>
      <c r="ER75" s="52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3"/>
      <c r="FG75" s="81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96"/>
      <c r="FV75" s="52"/>
      <c r="FW75" s="8"/>
      <c r="FX75" s="8"/>
      <c r="FY75" s="8"/>
      <c r="FZ75" s="8"/>
      <c r="GA75" s="6"/>
      <c r="GB75" s="8"/>
      <c r="GC75" s="8"/>
      <c r="GD75" s="8"/>
      <c r="GE75" s="50"/>
    </row>
    <row r="76" spans="1:187" s="1" customFormat="1" x14ac:dyDescent="0.25">
      <c r="A76" s="219"/>
      <c r="B76" s="130" t="s">
        <v>84</v>
      </c>
      <c r="C76" s="52">
        <f t="shared" si="7"/>
        <v>10197</v>
      </c>
      <c r="D76" s="52">
        <f t="shared" si="43"/>
        <v>1133</v>
      </c>
      <c r="E76" s="6">
        <f t="shared" si="44"/>
        <v>4532</v>
      </c>
      <c r="F76" s="6">
        <f t="shared" si="45"/>
        <v>1133</v>
      </c>
      <c r="G76" s="96">
        <f t="shared" si="46"/>
        <v>3399</v>
      </c>
      <c r="H76" s="52">
        <f t="shared" si="8"/>
        <v>10197</v>
      </c>
      <c r="I76" s="6">
        <f t="shared" si="9"/>
        <v>1133</v>
      </c>
      <c r="J76" s="6">
        <f t="shared" si="10"/>
        <v>4532</v>
      </c>
      <c r="K76" s="6">
        <f t="shared" si="11"/>
        <v>1133</v>
      </c>
      <c r="L76" s="3">
        <f t="shared" si="12"/>
        <v>3399</v>
      </c>
      <c r="M76" s="81"/>
      <c r="N76" s="6"/>
      <c r="O76" s="6"/>
      <c r="P76" s="6"/>
      <c r="Q76" s="6"/>
      <c r="R76" s="6"/>
      <c r="S76" s="6"/>
      <c r="T76" s="6"/>
      <c r="U76" s="6"/>
      <c r="V76" s="3"/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>
        <v>9</v>
      </c>
      <c r="BB76" s="6">
        <v>1</v>
      </c>
      <c r="BC76" s="6">
        <v>4</v>
      </c>
      <c r="BD76" s="6">
        <v>1</v>
      </c>
      <c r="BE76" s="6">
        <v>3</v>
      </c>
      <c r="BF76" s="6">
        <v>10197</v>
      </c>
      <c r="BG76" s="6">
        <v>1133</v>
      </c>
      <c r="BH76" s="6">
        <v>4532</v>
      </c>
      <c r="BI76" s="6">
        <v>1133</v>
      </c>
      <c r="BJ76" s="96">
        <v>3399</v>
      </c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19"/>
      <c r="B77" s="131" t="s">
        <v>85</v>
      </c>
      <c r="C77" s="52">
        <f t="shared" si="7"/>
        <v>22146</v>
      </c>
      <c r="D77" s="52">
        <f t="shared" si="43"/>
        <v>7209</v>
      </c>
      <c r="E77" s="6">
        <f t="shared" si="44"/>
        <v>7526</v>
      </c>
      <c r="F77" s="6">
        <f t="shared" si="45"/>
        <v>3230</v>
      </c>
      <c r="G77" s="96">
        <f t="shared" si="46"/>
        <v>4181</v>
      </c>
      <c r="H77" s="52">
        <f t="shared" si="8"/>
        <v>22146</v>
      </c>
      <c r="I77" s="6">
        <f t="shared" si="9"/>
        <v>7209</v>
      </c>
      <c r="J77" s="6">
        <f t="shared" si="10"/>
        <v>7526</v>
      </c>
      <c r="K77" s="6">
        <f t="shared" si="11"/>
        <v>3230</v>
      </c>
      <c r="L77" s="3">
        <f t="shared" si="12"/>
        <v>4181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28</v>
      </c>
      <c r="BB77" s="6">
        <v>10</v>
      </c>
      <c r="BC77" s="6">
        <v>9</v>
      </c>
      <c r="BD77" s="6">
        <v>4</v>
      </c>
      <c r="BE77" s="6">
        <v>5</v>
      </c>
      <c r="BF77" s="6">
        <v>22146</v>
      </c>
      <c r="BG77" s="6">
        <v>7209</v>
      </c>
      <c r="BH77" s="6">
        <v>7526</v>
      </c>
      <c r="BI77" s="6">
        <v>3230</v>
      </c>
      <c r="BJ77" s="96">
        <v>4181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ht="16.5" thickBot="1" x14ac:dyDescent="0.3">
      <c r="A78" s="220"/>
      <c r="B78" s="32" t="s">
        <v>63</v>
      </c>
      <c r="C78" s="51">
        <f t="shared" si="7"/>
        <v>3207</v>
      </c>
      <c r="D78" s="51">
        <f t="shared" si="43"/>
        <v>0</v>
      </c>
      <c r="E78" s="11">
        <f t="shared" si="44"/>
        <v>1069</v>
      </c>
      <c r="F78" s="11">
        <f t="shared" si="45"/>
        <v>1069</v>
      </c>
      <c r="G78" s="97">
        <f t="shared" si="46"/>
        <v>1069</v>
      </c>
      <c r="H78" s="51">
        <f t="shared" si="8"/>
        <v>3207</v>
      </c>
      <c r="I78" s="11">
        <f t="shared" si="9"/>
        <v>0</v>
      </c>
      <c r="J78" s="11">
        <f t="shared" si="10"/>
        <v>1069</v>
      </c>
      <c r="K78" s="11">
        <f t="shared" si="11"/>
        <v>1069</v>
      </c>
      <c r="L78" s="5">
        <f t="shared" si="12"/>
        <v>1069</v>
      </c>
      <c r="M78" s="82">
        <v>3</v>
      </c>
      <c r="N78" s="47">
        <v>0</v>
      </c>
      <c r="O78" s="47">
        <v>1</v>
      </c>
      <c r="P78" s="47">
        <v>1</v>
      </c>
      <c r="Q78" s="47">
        <v>1</v>
      </c>
      <c r="R78" s="47">
        <v>3207</v>
      </c>
      <c r="S78" s="47">
        <v>0</v>
      </c>
      <c r="T78" s="47">
        <v>1069</v>
      </c>
      <c r="U78" s="47">
        <v>1069</v>
      </c>
      <c r="V78" s="7">
        <v>1069</v>
      </c>
      <c r="W78" s="66"/>
      <c r="X78" s="47"/>
      <c r="Y78" s="47"/>
      <c r="Z78" s="47"/>
      <c r="AA78" s="47"/>
      <c r="AB78" s="47"/>
      <c r="AC78" s="47"/>
      <c r="AD78" s="47"/>
      <c r="AE78" s="47"/>
      <c r="AF78" s="7"/>
      <c r="AG78" s="66"/>
      <c r="AH78" s="47"/>
      <c r="AI78" s="47"/>
      <c r="AJ78" s="47"/>
      <c r="AK78" s="47"/>
      <c r="AL78" s="47"/>
      <c r="AM78" s="47"/>
      <c r="AN78" s="47"/>
      <c r="AO78" s="47"/>
      <c r="AP78" s="7"/>
      <c r="AQ78" s="66"/>
      <c r="AR78" s="47"/>
      <c r="AS78" s="47"/>
      <c r="AT78" s="47"/>
      <c r="AU78" s="47"/>
      <c r="AV78" s="47"/>
      <c r="AW78" s="47"/>
      <c r="AX78" s="47"/>
      <c r="AY78" s="47"/>
      <c r="AZ78" s="7"/>
      <c r="BA78" s="82"/>
      <c r="BB78" s="47"/>
      <c r="BC78" s="47"/>
      <c r="BD78" s="47"/>
      <c r="BE78" s="47"/>
      <c r="BF78" s="47"/>
      <c r="BG78" s="47"/>
      <c r="BH78" s="47"/>
      <c r="BI78" s="47"/>
      <c r="BJ78" s="100"/>
      <c r="BK78" s="66"/>
      <c r="BL78" s="9"/>
      <c r="BM78" s="9"/>
      <c r="BN78" s="9"/>
      <c r="BO78" s="67"/>
      <c r="BP78" s="82"/>
      <c r="BQ78" s="47"/>
      <c r="BR78" s="47"/>
      <c r="BS78" s="47"/>
      <c r="BT78" s="47"/>
      <c r="BU78" s="47"/>
      <c r="BV78" s="47"/>
      <c r="BW78" s="47"/>
      <c r="BX78" s="47"/>
      <c r="BY78" s="100"/>
      <c r="BZ78" s="66"/>
      <c r="CA78" s="47"/>
      <c r="CB78" s="47"/>
      <c r="CC78" s="47"/>
      <c r="CD78" s="47"/>
      <c r="CE78" s="47"/>
      <c r="CF78" s="47"/>
      <c r="CG78" s="47"/>
      <c r="CH78" s="47"/>
      <c r="CI78" s="7"/>
      <c r="CJ78" s="82"/>
      <c r="CK78" s="47"/>
      <c r="CL78" s="47"/>
      <c r="CM78" s="47"/>
      <c r="CN78" s="47"/>
      <c r="CO78" s="47"/>
      <c r="CP78" s="47"/>
      <c r="CQ78" s="47"/>
      <c r="CR78" s="47"/>
      <c r="CS78" s="100"/>
      <c r="CT78" s="66"/>
      <c r="CU78" s="47"/>
      <c r="CV78" s="47"/>
      <c r="CW78" s="47"/>
      <c r="CX78" s="47"/>
      <c r="CY78" s="47"/>
      <c r="CZ78" s="47"/>
      <c r="DA78" s="47"/>
      <c r="DB78" s="47"/>
      <c r="DC78" s="7"/>
      <c r="DD78" s="82"/>
      <c r="DE78" s="47"/>
      <c r="DF78" s="47"/>
      <c r="DG78" s="47"/>
      <c r="DH78" s="47"/>
      <c r="DI78" s="47"/>
      <c r="DJ78" s="47"/>
      <c r="DK78" s="47"/>
      <c r="DL78" s="47"/>
      <c r="DM78" s="7"/>
      <c r="DN78" s="66"/>
      <c r="DO78" s="47"/>
      <c r="DP78" s="47"/>
      <c r="DQ78" s="47"/>
      <c r="DR78" s="47"/>
      <c r="DS78" s="47"/>
      <c r="DT78" s="47"/>
      <c r="DU78" s="47"/>
      <c r="DV78" s="47"/>
      <c r="DW78" s="100"/>
      <c r="DX78" s="66"/>
      <c r="DY78" s="47"/>
      <c r="DZ78" s="47"/>
      <c r="EA78" s="47"/>
      <c r="EB78" s="7"/>
      <c r="EC78" s="82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7"/>
      <c r="ER78" s="66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7"/>
      <c r="FG78" s="82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100"/>
      <c r="FV78" s="66"/>
      <c r="FW78" s="9"/>
      <c r="FX78" s="9"/>
      <c r="FY78" s="9"/>
      <c r="FZ78" s="9"/>
      <c r="GA78" s="47"/>
      <c r="GB78" s="9"/>
      <c r="GC78" s="9"/>
      <c r="GD78" s="9"/>
      <c r="GE78" s="67"/>
    </row>
    <row r="79" spans="1:187" s="1" customFormat="1" x14ac:dyDescent="0.25">
      <c r="A79" s="217">
        <v>13</v>
      </c>
      <c r="B79" s="71" t="s">
        <v>17</v>
      </c>
      <c r="C79" s="64">
        <f t="shared" si="7"/>
        <v>6049801</v>
      </c>
      <c r="D79" s="64">
        <f t="shared" si="43"/>
        <v>1754443</v>
      </c>
      <c r="E79" s="14">
        <f t="shared" si="44"/>
        <v>1302712</v>
      </c>
      <c r="F79" s="14">
        <f t="shared" si="45"/>
        <v>1468341</v>
      </c>
      <c r="G79" s="95">
        <f t="shared" si="46"/>
        <v>1524305</v>
      </c>
      <c r="H79" s="64">
        <f t="shared" si="8"/>
        <v>2995242</v>
      </c>
      <c r="I79" s="14">
        <f t="shared" si="9"/>
        <v>962879</v>
      </c>
      <c r="J79" s="14">
        <f t="shared" si="10"/>
        <v>583300</v>
      </c>
      <c r="K79" s="14">
        <f t="shared" si="11"/>
        <v>664030</v>
      </c>
      <c r="L79" s="2">
        <f t="shared" si="12"/>
        <v>785033</v>
      </c>
      <c r="M79" s="85">
        <v>3309</v>
      </c>
      <c r="N79" s="14">
        <v>1192</v>
      </c>
      <c r="O79" s="14">
        <v>618</v>
      </c>
      <c r="P79" s="14">
        <v>747</v>
      </c>
      <c r="Q79" s="14">
        <v>752</v>
      </c>
      <c r="R79" s="14">
        <v>1399365</v>
      </c>
      <c r="S79" s="14">
        <v>454676</v>
      </c>
      <c r="T79" s="14">
        <v>258793</v>
      </c>
      <c r="U79" s="14">
        <v>347315</v>
      </c>
      <c r="V79" s="2">
        <v>338581</v>
      </c>
      <c r="W79" s="64">
        <v>75</v>
      </c>
      <c r="X79" s="14">
        <v>25</v>
      </c>
      <c r="Y79" s="14">
        <v>0</v>
      </c>
      <c r="Z79" s="14">
        <v>0</v>
      </c>
      <c r="AA79" s="14">
        <v>50</v>
      </c>
      <c r="AB79" s="14">
        <v>51059</v>
      </c>
      <c r="AC79" s="14">
        <v>21330</v>
      </c>
      <c r="AD79" s="14">
        <v>0</v>
      </c>
      <c r="AE79" s="14">
        <v>0</v>
      </c>
      <c r="AF79" s="2">
        <v>29729</v>
      </c>
      <c r="AG79" s="64">
        <v>44</v>
      </c>
      <c r="AH79" s="14">
        <v>39</v>
      </c>
      <c r="AI79" s="14">
        <v>0</v>
      </c>
      <c r="AJ79" s="14">
        <v>0</v>
      </c>
      <c r="AK79" s="14">
        <v>5</v>
      </c>
      <c r="AL79" s="14">
        <v>152741</v>
      </c>
      <c r="AM79" s="14">
        <v>69244</v>
      </c>
      <c r="AN79" s="14">
        <v>0</v>
      </c>
      <c r="AO79" s="14">
        <v>0</v>
      </c>
      <c r="AP79" s="2">
        <v>83497</v>
      </c>
      <c r="AQ79" s="64">
        <v>202</v>
      </c>
      <c r="AR79" s="14">
        <v>52</v>
      </c>
      <c r="AS79" s="14">
        <v>50</v>
      </c>
      <c r="AT79" s="14">
        <v>50</v>
      </c>
      <c r="AU79" s="14">
        <v>50</v>
      </c>
      <c r="AV79" s="14">
        <v>187008</v>
      </c>
      <c r="AW79" s="14">
        <v>48108</v>
      </c>
      <c r="AX79" s="14">
        <v>46300</v>
      </c>
      <c r="AY79" s="14">
        <v>46300</v>
      </c>
      <c r="AZ79" s="2">
        <v>46300</v>
      </c>
      <c r="BA79" s="85">
        <v>927</v>
      </c>
      <c r="BB79" s="14">
        <v>279</v>
      </c>
      <c r="BC79" s="14">
        <v>194</v>
      </c>
      <c r="BD79" s="14">
        <v>216</v>
      </c>
      <c r="BE79" s="14">
        <v>238</v>
      </c>
      <c r="BF79" s="14">
        <v>808306</v>
      </c>
      <c r="BG79" s="14">
        <v>240282</v>
      </c>
      <c r="BH79" s="14">
        <v>189032</v>
      </c>
      <c r="BI79" s="14">
        <v>181240</v>
      </c>
      <c r="BJ79" s="95">
        <v>197752</v>
      </c>
      <c r="BK79" s="64">
        <f t="shared" si="57"/>
        <v>396763</v>
      </c>
      <c r="BL79" s="106">
        <f>BV79+CF79+CP79+CZ79</f>
        <v>129239</v>
      </c>
      <c r="BM79" s="106">
        <f t="shared" ref="BM79:BO79" si="74">BW79+CG79+CQ79+DA79</f>
        <v>89175</v>
      </c>
      <c r="BN79" s="106">
        <f t="shared" si="74"/>
        <v>89175</v>
      </c>
      <c r="BO79" s="107">
        <f t="shared" si="74"/>
        <v>89174</v>
      </c>
      <c r="BP79" s="85">
        <v>497</v>
      </c>
      <c r="BQ79" s="14">
        <v>83</v>
      </c>
      <c r="BR79" s="14">
        <v>78</v>
      </c>
      <c r="BS79" s="14">
        <v>168</v>
      </c>
      <c r="BT79" s="14">
        <v>168</v>
      </c>
      <c r="BU79" s="14">
        <v>131731</v>
      </c>
      <c r="BV79" s="14">
        <v>64747</v>
      </c>
      <c r="BW79" s="14">
        <v>18672</v>
      </c>
      <c r="BX79" s="14">
        <v>25436</v>
      </c>
      <c r="BY79" s="95">
        <v>22876</v>
      </c>
      <c r="BZ79" s="64">
        <v>285</v>
      </c>
      <c r="CA79" s="14">
        <v>45</v>
      </c>
      <c r="CB79" s="14">
        <v>60</v>
      </c>
      <c r="CC79" s="14">
        <v>90</v>
      </c>
      <c r="CD79" s="14">
        <v>90</v>
      </c>
      <c r="CE79" s="14">
        <v>71485</v>
      </c>
      <c r="CF79" s="14">
        <v>39356</v>
      </c>
      <c r="CG79" s="14">
        <v>9658</v>
      </c>
      <c r="CH79" s="14">
        <v>11831</v>
      </c>
      <c r="CI79" s="2">
        <v>10640</v>
      </c>
      <c r="CJ79" s="85">
        <v>0</v>
      </c>
      <c r="CK79" s="14">
        <v>0</v>
      </c>
      <c r="CL79" s="14">
        <v>0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4">
        <v>0</v>
      </c>
      <c r="CS79" s="95">
        <v>0</v>
      </c>
      <c r="CT79" s="64">
        <v>802</v>
      </c>
      <c r="CU79" s="14">
        <v>22</v>
      </c>
      <c r="CV79" s="14">
        <v>210</v>
      </c>
      <c r="CW79" s="14">
        <v>260</v>
      </c>
      <c r="CX79" s="14">
        <v>310</v>
      </c>
      <c r="CY79" s="14">
        <v>193547</v>
      </c>
      <c r="CZ79" s="14">
        <v>25136</v>
      </c>
      <c r="DA79" s="14">
        <v>60845</v>
      </c>
      <c r="DB79" s="14">
        <v>51908</v>
      </c>
      <c r="DC79" s="2">
        <v>55658</v>
      </c>
      <c r="DD79" s="85">
        <v>76</v>
      </c>
      <c r="DE79" s="14">
        <v>19</v>
      </c>
      <c r="DF79" s="14">
        <v>20</v>
      </c>
      <c r="DG79" s="14">
        <v>19</v>
      </c>
      <c r="DH79" s="14">
        <v>18</v>
      </c>
      <c r="DI79" s="14">
        <v>2092794</v>
      </c>
      <c r="DJ79" s="14">
        <v>541861</v>
      </c>
      <c r="DK79" s="14">
        <v>526397</v>
      </c>
      <c r="DL79" s="14">
        <v>542505</v>
      </c>
      <c r="DM79" s="2">
        <v>482031</v>
      </c>
      <c r="DN79" s="64">
        <v>32</v>
      </c>
      <c r="DO79" s="14">
        <v>5</v>
      </c>
      <c r="DP79" s="14">
        <v>6</v>
      </c>
      <c r="DQ79" s="14">
        <v>11</v>
      </c>
      <c r="DR79" s="14">
        <v>10</v>
      </c>
      <c r="DS79" s="14">
        <v>460725</v>
      </c>
      <c r="DT79" s="14">
        <v>74310</v>
      </c>
      <c r="DU79" s="14">
        <v>84466</v>
      </c>
      <c r="DV79" s="14">
        <v>153257</v>
      </c>
      <c r="DW79" s="95">
        <v>148692</v>
      </c>
      <c r="DX79" s="64">
        <f>DY79+DZ79+EB79+EA79</f>
        <v>501040</v>
      </c>
      <c r="DY79" s="14">
        <f>EN79+FC79+FR79</f>
        <v>175393</v>
      </c>
      <c r="DZ79" s="14">
        <f>EO79+FD79+FS79</f>
        <v>108549</v>
      </c>
      <c r="EA79" s="14">
        <f>EP79+FE79+FT79</f>
        <v>108549</v>
      </c>
      <c r="EB79" s="2">
        <f>EQ79+FF79+FU79</f>
        <v>108549</v>
      </c>
      <c r="EC79" s="85">
        <v>806</v>
      </c>
      <c r="ED79" s="14">
        <v>206</v>
      </c>
      <c r="EE79" s="14">
        <v>200</v>
      </c>
      <c r="EF79" s="14">
        <v>200</v>
      </c>
      <c r="EG79" s="14">
        <v>200</v>
      </c>
      <c r="EH79" s="14">
        <v>2590</v>
      </c>
      <c r="EI79" s="14">
        <v>790</v>
      </c>
      <c r="EJ79" s="14">
        <v>600</v>
      </c>
      <c r="EK79" s="14">
        <v>600</v>
      </c>
      <c r="EL79" s="14">
        <v>600</v>
      </c>
      <c r="EM79" s="14">
        <v>501040</v>
      </c>
      <c r="EN79" s="14">
        <v>175393</v>
      </c>
      <c r="EO79" s="14">
        <v>108549</v>
      </c>
      <c r="EP79" s="14">
        <v>108549</v>
      </c>
      <c r="EQ79" s="2">
        <v>108549</v>
      </c>
      <c r="ER79" s="64">
        <v>0</v>
      </c>
      <c r="ES79" s="14">
        <v>0</v>
      </c>
      <c r="ET79" s="14">
        <v>0</v>
      </c>
      <c r="EU79" s="14">
        <v>0</v>
      </c>
      <c r="EV79" s="14">
        <v>0</v>
      </c>
      <c r="EW79" s="14">
        <v>0</v>
      </c>
      <c r="EX79" s="14">
        <v>0</v>
      </c>
      <c r="EY79" s="14">
        <v>0</v>
      </c>
      <c r="EZ79" s="14">
        <v>0</v>
      </c>
      <c r="FA79" s="14">
        <v>0</v>
      </c>
      <c r="FB79" s="14">
        <v>0</v>
      </c>
      <c r="FC79" s="14">
        <v>0</v>
      </c>
      <c r="FD79" s="14">
        <v>0</v>
      </c>
      <c r="FE79" s="14">
        <v>0</v>
      </c>
      <c r="FF79" s="2">
        <v>0</v>
      </c>
      <c r="FG79" s="85">
        <f t="shared" si="59"/>
        <v>0</v>
      </c>
      <c r="FH79" s="14"/>
      <c r="FI79" s="14"/>
      <c r="FJ79" s="14"/>
      <c r="FK79" s="14"/>
      <c r="FL79" s="14">
        <f t="shared" si="60"/>
        <v>0</v>
      </c>
      <c r="FM79" s="14"/>
      <c r="FN79" s="14"/>
      <c r="FO79" s="14"/>
      <c r="FP79" s="14"/>
      <c r="FQ79" s="14">
        <f t="shared" si="61"/>
        <v>0</v>
      </c>
      <c r="FR79" s="14"/>
      <c r="FS79" s="14"/>
      <c r="FT79" s="14"/>
      <c r="FU79" s="95"/>
      <c r="FV79" s="64">
        <v>0</v>
      </c>
      <c r="FW79" s="13">
        <v>0</v>
      </c>
      <c r="FX79" s="13">
        <v>0</v>
      </c>
      <c r="FY79" s="13">
        <v>0</v>
      </c>
      <c r="FZ79" s="13">
        <v>0</v>
      </c>
      <c r="GA79" s="14">
        <v>0</v>
      </c>
      <c r="GB79" s="13">
        <v>0</v>
      </c>
      <c r="GC79" s="13">
        <v>0</v>
      </c>
      <c r="GD79" s="13">
        <v>0</v>
      </c>
      <c r="GE79" s="65">
        <v>0</v>
      </c>
    </row>
    <row r="80" spans="1:187" s="1" customFormat="1" ht="16.5" customHeight="1" x14ac:dyDescent="0.25">
      <c r="A80" s="218"/>
      <c r="B80" s="27" t="s">
        <v>357</v>
      </c>
      <c r="C80" s="88">
        <f t="shared" si="7"/>
        <v>23017</v>
      </c>
      <c r="D80" s="52">
        <f t="shared" si="43"/>
        <v>0</v>
      </c>
      <c r="E80" s="146">
        <f t="shared" si="44"/>
        <v>10774</v>
      </c>
      <c r="F80" s="146">
        <f t="shared" si="45"/>
        <v>6856</v>
      </c>
      <c r="G80" s="149">
        <f t="shared" si="46"/>
        <v>5387</v>
      </c>
      <c r="H80" s="52">
        <f t="shared" si="8"/>
        <v>23017</v>
      </c>
      <c r="I80" s="146">
        <f t="shared" si="9"/>
        <v>0</v>
      </c>
      <c r="J80" s="146">
        <f t="shared" si="10"/>
        <v>10774</v>
      </c>
      <c r="K80" s="146">
        <f t="shared" si="11"/>
        <v>6856</v>
      </c>
      <c r="L80" s="3">
        <f t="shared" si="12"/>
        <v>5387</v>
      </c>
      <c r="M80" s="81"/>
      <c r="N80" s="146"/>
      <c r="O80" s="146"/>
      <c r="P80" s="146"/>
      <c r="Q80" s="146"/>
      <c r="R80" s="146"/>
      <c r="S80" s="146"/>
      <c r="T80" s="146"/>
      <c r="U80" s="146"/>
      <c r="V80" s="3"/>
      <c r="W80" s="52"/>
      <c r="X80" s="146"/>
      <c r="Y80" s="146"/>
      <c r="Z80" s="146"/>
      <c r="AA80" s="146"/>
      <c r="AB80" s="146"/>
      <c r="AC80" s="146"/>
      <c r="AD80" s="146"/>
      <c r="AE80" s="146"/>
      <c r="AF80" s="3"/>
      <c r="AG80" s="52"/>
      <c r="AH80" s="146"/>
      <c r="AI80" s="146"/>
      <c r="AJ80" s="146"/>
      <c r="AK80" s="146"/>
      <c r="AL80" s="146"/>
      <c r="AM80" s="146"/>
      <c r="AN80" s="146"/>
      <c r="AO80" s="146"/>
      <c r="AP80" s="3"/>
      <c r="AQ80" s="52"/>
      <c r="AR80" s="146"/>
      <c r="AS80" s="146"/>
      <c r="AT80" s="146"/>
      <c r="AU80" s="146"/>
      <c r="AV80" s="146"/>
      <c r="AW80" s="146"/>
      <c r="AX80" s="146"/>
      <c r="AY80" s="146"/>
      <c r="AZ80" s="3"/>
      <c r="BA80" s="81">
        <v>235</v>
      </c>
      <c r="BB80" s="146">
        <v>0</v>
      </c>
      <c r="BC80" s="146">
        <v>110</v>
      </c>
      <c r="BD80" s="146">
        <v>70</v>
      </c>
      <c r="BE80" s="146">
        <v>55</v>
      </c>
      <c r="BF80" s="146">
        <v>23017</v>
      </c>
      <c r="BG80" s="146">
        <v>0</v>
      </c>
      <c r="BH80" s="146">
        <v>10774</v>
      </c>
      <c r="BI80" s="146">
        <v>6856</v>
      </c>
      <c r="BJ80" s="149">
        <v>5387</v>
      </c>
      <c r="BK80" s="52"/>
      <c r="BL80" s="8"/>
      <c r="BM80" s="8"/>
      <c r="BN80" s="8"/>
      <c r="BO80" s="50"/>
      <c r="BP80" s="81"/>
      <c r="BQ80" s="146"/>
      <c r="BR80" s="146"/>
      <c r="BS80" s="146"/>
      <c r="BT80" s="146"/>
      <c r="BU80" s="146"/>
      <c r="BV80" s="146"/>
      <c r="BW80" s="146"/>
      <c r="BX80" s="146"/>
      <c r="BY80" s="149"/>
      <c r="BZ80" s="52"/>
      <c r="CA80" s="146"/>
      <c r="CB80" s="146"/>
      <c r="CC80" s="146"/>
      <c r="CD80" s="146"/>
      <c r="CE80" s="146"/>
      <c r="CF80" s="146"/>
      <c r="CG80" s="146"/>
      <c r="CH80" s="146"/>
      <c r="CI80" s="3"/>
      <c r="CJ80" s="81"/>
      <c r="CK80" s="146"/>
      <c r="CL80" s="146"/>
      <c r="CM80" s="146"/>
      <c r="CN80" s="146"/>
      <c r="CO80" s="146"/>
      <c r="CP80" s="146"/>
      <c r="CQ80" s="146"/>
      <c r="CR80" s="146"/>
      <c r="CS80" s="149"/>
      <c r="CT80" s="52"/>
      <c r="CU80" s="146"/>
      <c r="CV80" s="146"/>
      <c r="CW80" s="146"/>
      <c r="CX80" s="146"/>
      <c r="CY80" s="146"/>
      <c r="CZ80" s="146"/>
      <c r="DA80" s="146"/>
      <c r="DB80" s="146"/>
      <c r="DC80" s="3"/>
      <c r="DD80" s="81"/>
      <c r="DE80" s="146"/>
      <c r="DF80" s="146"/>
      <c r="DG80" s="146"/>
      <c r="DH80" s="146"/>
      <c r="DI80" s="146"/>
      <c r="DJ80" s="146"/>
      <c r="DK80" s="146"/>
      <c r="DL80" s="146"/>
      <c r="DM80" s="3"/>
      <c r="DN80" s="52"/>
      <c r="DO80" s="146"/>
      <c r="DP80" s="146"/>
      <c r="DQ80" s="146"/>
      <c r="DR80" s="146"/>
      <c r="DS80" s="146"/>
      <c r="DT80" s="146"/>
      <c r="DU80" s="146"/>
      <c r="DV80" s="146"/>
      <c r="DW80" s="149"/>
      <c r="DX80" s="52"/>
      <c r="DY80" s="146"/>
      <c r="DZ80" s="146"/>
      <c r="EA80" s="146"/>
      <c r="EB80" s="3"/>
      <c r="EC80" s="81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3"/>
      <c r="ER80" s="52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3"/>
      <c r="FG80" s="81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9"/>
      <c r="FV80" s="52"/>
      <c r="FW80" s="8"/>
      <c r="FX80" s="8"/>
      <c r="FY80" s="8"/>
      <c r="FZ80" s="8"/>
      <c r="GA80" s="146"/>
      <c r="GB80" s="8"/>
      <c r="GC80" s="8"/>
      <c r="GD80" s="8"/>
      <c r="GE80" s="50"/>
    </row>
    <row r="81" spans="1:187" s="1" customFormat="1" x14ac:dyDescent="0.25">
      <c r="A81" s="219"/>
      <c r="B81" s="41" t="s">
        <v>69</v>
      </c>
      <c r="C81" s="52">
        <f t="shared" si="7"/>
        <v>28336</v>
      </c>
      <c r="D81" s="52">
        <f t="shared" si="43"/>
        <v>5215</v>
      </c>
      <c r="E81" s="6">
        <f t="shared" si="44"/>
        <v>7707</v>
      </c>
      <c r="F81" s="6">
        <f t="shared" si="45"/>
        <v>7707</v>
      </c>
      <c r="G81" s="96">
        <f t="shared" si="46"/>
        <v>7707</v>
      </c>
      <c r="H81" s="52">
        <f t="shared" si="8"/>
        <v>28336</v>
      </c>
      <c r="I81" s="6">
        <f t="shared" si="9"/>
        <v>5215</v>
      </c>
      <c r="J81" s="6">
        <f t="shared" si="10"/>
        <v>7707</v>
      </c>
      <c r="K81" s="6">
        <f t="shared" si="11"/>
        <v>7707</v>
      </c>
      <c r="L81" s="3">
        <f t="shared" si="12"/>
        <v>7707</v>
      </c>
      <c r="M81" s="81">
        <v>321</v>
      </c>
      <c r="N81" s="6">
        <v>71</v>
      </c>
      <c r="O81" s="6">
        <v>100</v>
      </c>
      <c r="P81" s="6">
        <v>100</v>
      </c>
      <c r="Q81" s="6">
        <v>50</v>
      </c>
      <c r="R81" s="6">
        <v>28336</v>
      </c>
      <c r="S81" s="6">
        <v>5215</v>
      </c>
      <c r="T81" s="6">
        <v>7707</v>
      </c>
      <c r="U81" s="6">
        <v>7707</v>
      </c>
      <c r="V81" s="3">
        <v>7707</v>
      </c>
      <c r="W81" s="52"/>
      <c r="X81" s="6"/>
      <c r="Y81" s="6"/>
      <c r="Z81" s="6"/>
      <c r="AA81" s="6"/>
      <c r="AB81" s="6"/>
      <c r="AC81" s="6"/>
      <c r="AD81" s="6"/>
      <c r="AE81" s="6"/>
      <c r="AF81" s="3"/>
      <c r="AG81" s="52"/>
      <c r="AH81" s="6"/>
      <c r="AI81" s="6"/>
      <c r="AJ81" s="6"/>
      <c r="AK81" s="6"/>
      <c r="AL81" s="6"/>
      <c r="AM81" s="6"/>
      <c r="AN81" s="6"/>
      <c r="AO81" s="6"/>
      <c r="AP81" s="3"/>
      <c r="AQ81" s="52"/>
      <c r="AR81" s="6"/>
      <c r="AS81" s="6"/>
      <c r="AT81" s="6"/>
      <c r="AU81" s="6"/>
      <c r="AV81" s="6"/>
      <c r="AW81" s="6"/>
      <c r="AX81" s="6"/>
      <c r="AY81" s="6"/>
      <c r="AZ81" s="3"/>
      <c r="BA81" s="81"/>
      <c r="BB81" s="6"/>
      <c r="BC81" s="6"/>
      <c r="BD81" s="6"/>
      <c r="BE81" s="6"/>
      <c r="BF81" s="6"/>
      <c r="BG81" s="6"/>
      <c r="BH81" s="6"/>
      <c r="BI81" s="6"/>
      <c r="BJ81" s="96"/>
      <c r="BK81" s="52"/>
      <c r="BL81" s="8"/>
      <c r="BM81" s="8"/>
      <c r="BN81" s="8"/>
      <c r="BO81" s="50"/>
      <c r="BP81" s="81"/>
      <c r="BQ81" s="6"/>
      <c r="BR81" s="6"/>
      <c r="BS81" s="6"/>
      <c r="BT81" s="6"/>
      <c r="BU81" s="6"/>
      <c r="BV81" s="6"/>
      <c r="BW81" s="6"/>
      <c r="BX81" s="6"/>
      <c r="BY81" s="96"/>
      <c r="BZ81" s="52"/>
      <c r="CA81" s="6"/>
      <c r="CB81" s="6"/>
      <c r="CC81" s="6"/>
      <c r="CD81" s="6"/>
      <c r="CE81" s="6"/>
      <c r="CF81" s="6"/>
      <c r="CG81" s="6"/>
      <c r="CH81" s="6"/>
      <c r="CI81" s="3"/>
      <c r="CJ81" s="81"/>
      <c r="CK81" s="6"/>
      <c r="CL81" s="6"/>
      <c r="CM81" s="6"/>
      <c r="CN81" s="6"/>
      <c r="CO81" s="6"/>
      <c r="CP81" s="6"/>
      <c r="CQ81" s="6"/>
      <c r="CR81" s="6"/>
      <c r="CS81" s="96"/>
      <c r="CT81" s="52"/>
      <c r="CU81" s="6"/>
      <c r="CV81" s="6"/>
      <c r="CW81" s="6"/>
      <c r="CX81" s="6"/>
      <c r="CY81" s="6"/>
      <c r="CZ81" s="6"/>
      <c r="DA81" s="6"/>
      <c r="DB81" s="6"/>
      <c r="DC81" s="3"/>
      <c r="DD81" s="81"/>
      <c r="DE81" s="6"/>
      <c r="DF81" s="6"/>
      <c r="DG81" s="6"/>
      <c r="DH81" s="6"/>
      <c r="DI81" s="6"/>
      <c r="DJ81" s="6"/>
      <c r="DK81" s="6"/>
      <c r="DL81" s="6"/>
      <c r="DM81" s="3"/>
      <c r="DN81" s="52"/>
      <c r="DO81" s="6"/>
      <c r="DP81" s="6"/>
      <c r="DQ81" s="6"/>
      <c r="DR81" s="6"/>
      <c r="DS81" s="6"/>
      <c r="DT81" s="6"/>
      <c r="DU81" s="6"/>
      <c r="DV81" s="6"/>
      <c r="DW81" s="96"/>
      <c r="DX81" s="52"/>
      <c r="DY81" s="6"/>
      <c r="DZ81" s="6"/>
      <c r="EA81" s="6"/>
      <c r="EB81" s="3"/>
      <c r="EC81" s="81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3"/>
      <c r="ER81" s="52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3"/>
      <c r="FG81" s="81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96"/>
      <c r="FV81" s="52"/>
      <c r="FW81" s="8"/>
      <c r="FX81" s="8"/>
      <c r="FY81" s="8"/>
      <c r="FZ81" s="8"/>
      <c r="GA81" s="6"/>
      <c r="GB81" s="8"/>
      <c r="GC81" s="8"/>
      <c r="GD81" s="8"/>
      <c r="GE81" s="50"/>
    </row>
    <row r="82" spans="1:187" s="1" customFormat="1" ht="16.5" thickBot="1" x14ac:dyDescent="0.3">
      <c r="A82" s="220"/>
      <c r="B82" s="32" t="s">
        <v>63</v>
      </c>
      <c r="C82" s="51">
        <f t="shared" si="7"/>
        <v>27658</v>
      </c>
      <c r="D82" s="51">
        <f t="shared" si="43"/>
        <v>0</v>
      </c>
      <c r="E82" s="11">
        <f t="shared" si="44"/>
        <v>3270</v>
      </c>
      <c r="F82" s="11">
        <f t="shared" si="45"/>
        <v>6540</v>
      </c>
      <c r="G82" s="97">
        <f t="shared" si="46"/>
        <v>17848</v>
      </c>
      <c r="H82" s="51">
        <f t="shared" si="8"/>
        <v>27658</v>
      </c>
      <c r="I82" s="11">
        <f t="shared" si="9"/>
        <v>0</v>
      </c>
      <c r="J82" s="11">
        <f t="shared" si="10"/>
        <v>3270</v>
      </c>
      <c r="K82" s="11">
        <f t="shared" si="11"/>
        <v>6540</v>
      </c>
      <c r="L82" s="5">
        <f t="shared" si="12"/>
        <v>17848</v>
      </c>
      <c r="M82" s="86">
        <v>31</v>
      </c>
      <c r="N82" s="11">
        <v>0</v>
      </c>
      <c r="O82" s="11">
        <v>5</v>
      </c>
      <c r="P82" s="11">
        <v>10</v>
      </c>
      <c r="Q82" s="11">
        <v>16</v>
      </c>
      <c r="R82" s="11">
        <v>27658</v>
      </c>
      <c r="S82" s="11">
        <v>0</v>
      </c>
      <c r="T82" s="11">
        <v>3270</v>
      </c>
      <c r="U82" s="11">
        <v>6540</v>
      </c>
      <c r="V82" s="5">
        <v>17848</v>
      </c>
      <c r="W82" s="51"/>
      <c r="X82" s="11"/>
      <c r="Y82" s="11"/>
      <c r="Z82" s="11"/>
      <c r="AA82" s="11"/>
      <c r="AB82" s="11"/>
      <c r="AC82" s="11"/>
      <c r="AD82" s="11"/>
      <c r="AE82" s="11"/>
      <c r="AF82" s="5"/>
      <c r="AG82" s="51"/>
      <c r="AH82" s="11"/>
      <c r="AI82" s="11"/>
      <c r="AJ82" s="11"/>
      <c r="AK82" s="11"/>
      <c r="AL82" s="11"/>
      <c r="AM82" s="11"/>
      <c r="AN82" s="11"/>
      <c r="AO82" s="11"/>
      <c r="AP82" s="5"/>
      <c r="AQ82" s="51"/>
      <c r="AR82" s="11"/>
      <c r="AS82" s="11"/>
      <c r="AT82" s="11"/>
      <c r="AU82" s="11"/>
      <c r="AV82" s="11"/>
      <c r="AW82" s="11"/>
      <c r="AX82" s="11"/>
      <c r="AY82" s="11"/>
      <c r="AZ82" s="5"/>
      <c r="BA82" s="86"/>
      <c r="BB82" s="11"/>
      <c r="BC82" s="11"/>
      <c r="BD82" s="11"/>
      <c r="BE82" s="11"/>
      <c r="BF82" s="11"/>
      <c r="BG82" s="11"/>
      <c r="BH82" s="11"/>
      <c r="BI82" s="11"/>
      <c r="BJ82" s="97"/>
      <c r="BK82" s="51"/>
      <c r="BL82" s="10"/>
      <c r="BM82" s="10"/>
      <c r="BN82" s="10"/>
      <c r="BO82" s="58"/>
      <c r="BP82" s="86"/>
      <c r="BQ82" s="11"/>
      <c r="BR82" s="11"/>
      <c r="BS82" s="11"/>
      <c r="BT82" s="11"/>
      <c r="BU82" s="11"/>
      <c r="BV82" s="11"/>
      <c r="BW82" s="11"/>
      <c r="BX82" s="11"/>
      <c r="BY82" s="97"/>
      <c r="BZ82" s="51"/>
      <c r="CA82" s="11"/>
      <c r="CB82" s="11"/>
      <c r="CC82" s="11"/>
      <c r="CD82" s="11"/>
      <c r="CE82" s="11"/>
      <c r="CF82" s="11"/>
      <c r="CG82" s="11"/>
      <c r="CH82" s="11"/>
      <c r="CI82" s="5"/>
      <c r="CJ82" s="86"/>
      <c r="CK82" s="11"/>
      <c r="CL82" s="11"/>
      <c r="CM82" s="11"/>
      <c r="CN82" s="11"/>
      <c r="CO82" s="11"/>
      <c r="CP82" s="11"/>
      <c r="CQ82" s="11"/>
      <c r="CR82" s="11"/>
      <c r="CS82" s="97"/>
      <c r="CT82" s="51"/>
      <c r="CU82" s="11"/>
      <c r="CV82" s="11"/>
      <c r="CW82" s="11"/>
      <c r="CX82" s="11"/>
      <c r="CY82" s="11"/>
      <c r="CZ82" s="11"/>
      <c r="DA82" s="11"/>
      <c r="DB82" s="11"/>
      <c r="DC82" s="5"/>
      <c r="DD82" s="86"/>
      <c r="DE82" s="11"/>
      <c r="DF82" s="11"/>
      <c r="DG82" s="11"/>
      <c r="DH82" s="11"/>
      <c r="DI82" s="11"/>
      <c r="DJ82" s="11"/>
      <c r="DK82" s="11"/>
      <c r="DL82" s="11"/>
      <c r="DM82" s="5"/>
      <c r="DN82" s="51"/>
      <c r="DO82" s="11"/>
      <c r="DP82" s="11"/>
      <c r="DQ82" s="11"/>
      <c r="DR82" s="11"/>
      <c r="DS82" s="11"/>
      <c r="DT82" s="11"/>
      <c r="DU82" s="11"/>
      <c r="DV82" s="11"/>
      <c r="DW82" s="97"/>
      <c r="DX82" s="51"/>
      <c r="DY82" s="11"/>
      <c r="DZ82" s="11"/>
      <c r="EA82" s="11"/>
      <c r="EB82" s="5"/>
      <c r="EC82" s="86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5"/>
      <c r="ER82" s="5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5"/>
      <c r="FG82" s="86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97"/>
      <c r="FV82" s="51"/>
      <c r="FW82" s="10"/>
      <c r="FX82" s="10"/>
      <c r="FY82" s="10"/>
      <c r="FZ82" s="10"/>
      <c r="GA82" s="11"/>
      <c r="GB82" s="10"/>
      <c r="GC82" s="10"/>
      <c r="GD82" s="10"/>
      <c r="GE82" s="58"/>
    </row>
    <row r="83" spans="1:187" s="1" customFormat="1" x14ac:dyDescent="0.25">
      <c r="A83" s="217">
        <v>14</v>
      </c>
      <c r="B83" s="25" t="s">
        <v>18</v>
      </c>
      <c r="C83" s="64">
        <f t="shared" si="7"/>
        <v>18183339</v>
      </c>
      <c r="D83" s="64">
        <f t="shared" si="43"/>
        <v>3628688</v>
      </c>
      <c r="E83" s="14">
        <f t="shared" si="44"/>
        <v>4774148</v>
      </c>
      <c r="F83" s="14">
        <f t="shared" si="45"/>
        <v>4911600</v>
      </c>
      <c r="G83" s="95">
        <f t="shared" si="46"/>
        <v>4868903</v>
      </c>
      <c r="H83" s="64">
        <f t="shared" si="8"/>
        <v>9710801</v>
      </c>
      <c r="I83" s="14">
        <f t="shared" si="9"/>
        <v>1664316</v>
      </c>
      <c r="J83" s="14">
        <f t="shared" si="10"/>
        <v>2678884</v>
      </c>
      <c r="K83" s="14">
        <f t="shared" si="11"/>
        <v>2683508</v>
      </c>
      <c r="L83" s="2">
        <f t="shared" si="12"/>
        <v>2684093</v>
      </c>
      <c r="M83" s="80">
        <v>9521</v>
      </c>
      <c r="N83" s="49">
        <v>782</v>
      </c>
      <c r="O83" s="49">
        <v>2912</v>
      </c>
      <c r="P83" s="49">
        <v>2912</v>
      </c>
      <c r="Q83" s="49">
        <v>2915</v>
      </c>
      <c r="R83" s="49">
        <v>5217769</v>
      </c>
      <c r="S83" s="49">
        <v>755954</v>
      </c>
      <c r="T83" s="49">
        <v>1486284</v>
      </c>
      <c r="U83" s="49">
        <v>1487348</v>
      </c>
      <c r="V83" s="24">
        <v>1488183</v>
      </c>
      <c r="W83" s="55">
        <v>13</v>
      </c>
      <c r="X83" s="49">
        <v>9</v>
      </c>
      <c r="Y83" s="49">
        <v>0</v>
      </c>
      <c r="Z83" s="49">
        <v>2</v>
      </c>
      <c r="AA83" s="49">
        <v>2</v>
      </c>
      <c r="AB83" s="49">
        <v>11176</v>
      </c>
      <c r="AC83" s="49">
        <v>8276</v>
      </c>
      <c r="AD83" s="49">
        <v>0</v>
      </c>
      <c r="AE83" s="49">
        <v>1450</v>
      </c>
      <c r="AF83" s="24">
        <v>1450</v>
      </c>
      <c r="AG83" s="55">
        <v>11</v>
      </c>
      <c r="AH83" s="49">
        <v>9</v>
      </c>
      <c r="AI83" s="49">
        <v>0</v>
      </c>
      <c r="AJ83" s="49">
        <v>1</v>
      </c>
      <c r="AK83" s="49">
        <v>1</v>
      </c>
      <c r="AL83" s="49">
        <v>30902</v>
      </c>
      <c r="AM83" s="49">
        <v>28953</v>
      </c>
      <c r="AN83" s="49">
        <v>0</v>
      </c>
      <c r="AO83" s="49">
        <v>975</v>
      </c>
      <c r="AP83" s="24">
        <v>974</v>
      </c>
      <c r="AQ83" s="55">
        <v>425</v>
      </c>
      <c r="AR83" s="49">
        <v>40</v>
      </c>
      <c r="AS83" s="49">
        <v>128</v>
      </c>
      <c r="AT83" s="49">
        <v>128</v>
      </c>
      <c r="AU83" s="49">
        <v>129</v>
      </c>
      <c r="AV83" s="49">
        <v>393632</v>
      </c>
      <c r="AW83" s="49">
        <v>37934</v>
      </c>
      <c r="AX83" s="49">
        <v>118146</v>
      </c>
      <c r="AY83" s="49">
        <v>118145</v>
      </c>
      <c r="AZ83" s="24">
        <v>119407</v>
      </c>
      <c r="BA83" s="80">
        <v>1305</v>
      </c>
      <c r="BB83" s="49">
        <v>242</v>
      </c>
      <c r="BC83" s="49">
        <v>354</v>
      </c>
      <c r="BD83" s="49">
        <v>355</v>
      </c>
      <c r="BE83" s="49">
        <v>354</v>
      </c>
      <c r="BF83" s="49">
        <v>1501633</v>
      </c>
      <c r="BG83" s="49">
        <v>238159</v>
      </c>
      <c r="BH83" s="49">
        <v>420905</v>
      </c>
      <c r="BI83" s="49">
        <v>422040</v>
      </c>
      <c r="BJ83" s="99">
        <v>420529</v>
      </c>
      <c r="BK83" s="55">
        <f t="shared" si="57"/>
        <v>2555689</v>
      </c>
      <c r="BL83" s="106">
        <f>BV83+CF83+CP83+CZ83</f>
        <v>595040</v>
      </c>
      <c r="BM83" s="106">
        <f t="shared" ref="BM83:BO83" si="75">BW83+CG83+CQ83+DA83</f>
        <v>653549</v>
      </c>
      <c r="BN83" s="106">
        <f t="shared" si="75"/>
        <v>653550</v>
      </c>
      <c r="BO83" s="107">
        <f t="shared" si="75"/>
        <v>653550</v>
      </c>
      <c r="BP83" s="80">
        <v>4814</v>
      </c>
      <c r="BQ83" s="49">
        <v>836</v>
      </c>
      <c r="BR83" s="49">
        <v>1326</v>
      </c>
      <c r="BS83" s="49">
        <v>1326</v>
      </c>
      <c r="BT83" s="49">
        <v>1326</v>
      </c>
      <c r="BU83" s="49">
        <v>2435788</v>
      </c>
      <c r="BV83" s="49">
        <v>557810</v>
      </c>
      <c r="BW83" s="49">
        <v>625992</v>
      </c>
      <c r="BX83" s="49">
        <v>625993</v>
      </c>
      <c r="BY83" s="99">
        <v>625993</v>
      </c>
      <c r="BZ83" s="55">
        <v>0</v>
      </c>
      <c r="CA83" s="49">
        <v>0</v>
      </c>
      <c r="CB83" s="49">
        <v>0</v>
      </c>
      <c r="CC83" s="49">
        <v>0</v>
      </c>
      <c r="CD83" s="49">
        <v>0</v>
      </c>
      <c r="CE83" s="49">
        <v>0</v>
      </c>
      <c r="CF83" s="49">
        <v>0</v>
      </c>
      <c r="CG83" s="49">
        <v>0</v>
      </c>
      <c r="CH83" s="49">
        <v>0</v>
      </c>
      <c r="CI83" s="24">
        <v>0</v>
      </c>
      <c r="CJ83" s="80">
        <v>0</v>
      </c>
      <c r="CK83" s="49">
        <v>0</v>
      </c>
      <c r="CL83" s="49">
        <v>0</v>
      </c>
      <c r="CM83" s="49">
        <v>0</v>
      </c>
      <c r="CN83" s="49">
        <v>0</v>
      </c>
      <c r="CO83" s="49">
        <v>0</v>
      </c>
      <c r="CP83" s="49">
        <v>0</v>
      </c>
      <c r="CQ83" s="49">
        <v>0</v>
      </c>
      <c r="CR83" s="49">
        <v>0</v>
      </c>
      <c r="CS83" s="99">
        <v>0</v>
      </c>
      <c r="CT83" s="55">
        <v>240</v>
      </c>
      <c r="CU83" s="49">
        <v>60</v>
      </c>
      <c r="CV83" s="49">
        <v>60</v>
      </c>
      <c r="CW83" s="49">
        <v>60</v>
      </c>
      <c r="CX83" s="49">
        <v>60</v>
      </c>
      <c r="CY83" s="49">
        <v>119901</v>
      </c>
      <c r="CZ83" s="49">
        <v>37230</v>
      </c>
      <c r="DA83" s="49">
        <v>27557</v>
      </c>
      <c r="DB83" s="49">
        <v>27557</v>
      </c>
      <c r="DC83" s="24">
        <v>27557</v>
      </c>
      <c r="DD83" s="80">
        <v>220</v>
      </c>
      <c r="DE83" s="49">
        <v>52</v>
      </c>
      <c r="DF83" s="49">
        <v>55</v>
      </c>
      <c r="DG83" s="49">
        <v>56</v>
      </c>
      <c r="DH83" s="49">
        <v>57</v>
      </c>
      <c r="DI83" s="49">
        <v>7022933</v>
      </c>
      <c r="DJ83" s="49">
        <v>1617494</v>
      </c>
      <c r="DK83" s="49">
        <v>1737406</v>
      </c>
      <c r="DL83" s="49">
        <v>1866658</v>
      </c>
      <c r="DM83" s="24">
        <v>1801375</v>
      </c>
      <c r="DN83" s="55">
        <v>45</v>
      </c>
      <c r="DO83" s="49">
        <v>6</v>
      </c>
      <c r="DP83" s="49">
        <v>12</v>
      </c>
      <c r="DQ83" s="49">
        <v>13</v>
      </c>
      <c r="DR83" s="49">
        <v>14</v>
      </c>
      <c r="DS83" s="49">
        <v>588815</v>
      </c>
      <c r="DT83" s="49">
        <v>123564</v>
      </c>
      <c r="DU83" s="49">
        <v>145366</v>
      </c>
      <c r="DV83" s="49">
        <v>148942</v>
      </c>
      <c r="DW83" s="99">
        <v>170943</v>
      </c>
      <c r="DX83" s="64">
        <f>DY83+DZ83+EB83+EA83</f>
        <v>860790</v>
      </c>
      <c r="DY83" s="14">
        <f>EN83+FC83+FR83</f>
        <v>223314</v>
      </c>
      <c r="DZ83" s="14">
        <f>EO83+FD83+FS83</f>
        <v>212492</v>
      </c>
      <c r="EA83" s="14">
        <f>EP83+FE83+FT83</f>
        <v>212492</v>
      </c>
      <c r="EB83" s="2">
        <f>EQ83+FF83+FU83</f>
        <v>212492</v>
      </c>
      <c r="EC83" s="80">
        <v>1819</v>
      </c>
      <c r="ED83" s="49">
        <v>463</v>
      </c>
      <c r="EE83" s="49">
        <v>452</v>
      </c>
      <c r="EF83" s="49">
        <v>452</v>
      </c>
      <c r="EG83" s="49">
        <v>452</v>
      </c>
      <c r="EH83" s="49">
        <v>3888</v>
      </c>
      <c r="EI83" s="49">
        <v>996</v>
      </c>
      <c r="EJ83" s="49">
        <v>964</v>
      </c>
      <c r="EK83" s="49">
        <v>964</v>
      </c>
      <c r="EL83" s="49">
        <v>964</v>
      </c>
      <c r="EM83" s="49">
        <v>860790</v>
      </c>
      <c r="EN83" s="49">
        <v>223314</v>
      </c>
      <c r="EO83" s="49">
        <v>212492</v>
      </c>
      <c r="EP83" s="49">
        <v>212492</v>
      </c>
      <c r="EQ83" s="24">
        <v>212492</v>
      </c>
      <c r="ER83" s="55">
        <v>0</v>
      </c>
      <c r="ES83" s="49">
        <v>0</v>
      </c>
      <c r="ET83" s="49">
        <v>0</v>
      </c>
      <c r="EU83" s="49">
        <v>0</v>
      </c>
      <c r="EV83" s="49">
        <v>0</v>
      </c>
      <c r="EW83" s="49">
        <v>0</v>
      </c>
      <c r="EX83" s="49">
        <v>0</v>
      </c>
      <c r="EY83" s="49">
        <v>0</v>
      </c>
      <c r="EZ83" s="49">
        <v>0</v>
      </c>
      <c r="FA83" s="49">
        <v>0</v>
      </c>
      <c r="FB83" s="49">
        <v>0</v>
      </c>
      <c r="FC83" s="49">
        <v>0</v>
      </c>
      <c r="FD83" s="49">
        <v>0</v>
      </c>
      <c r="FE83" s="49">
        <v>0</v>
      </c>
      <c r="FF83" s="24">
        <v>0</v>
      </c>
      <c r="FG83" s="80">
        <f t="shared" si="59"/>
        <v>0</v>
      </c>
      <c r="FH83" s="49"/>
      <c r="FI83" s="49"/>
      <c r="FJ83" s="49"/>
      <c r="FK83" s="49"/>
      <c r="FL83" s="49">
        <f t="shared" si="60"/>
        <v>0</v>
      </c>
      <c r="FM83" s="49"/>
      <c r="FN83" s="49"/>
      <c r="FO83" s="49"/>
      <c r="FP83" s="49"/>
      <c r="FQ83" s="49">
        <f t="shared" si="61"/>
        <v>0</v>
      </c>
      <c r="FR83" s="49"/>
      <c r="FS83" s="49"/>
      <c r="FT83" s="49"/>
      <c r="FU83" s="99"/>
      <c r="FV83" s="55">
        <v>0</v>
      </c>
      <c r="FW83" s="23">
        <v>0</v>
      </c>
      <c r="FX83" s="23">
        <v>0</v>
      </c>
      <c r="FY83" s="23">
        <v>0</v>
      </c>
      <c r="FZ83" s="23">
        <v>0</v>
      </c>
      <c r="GA83" s="49">
        <v>0</v>
      </c>
      <c r="GB83" s="23">
        <v>0</v>
      </c>
      <c r="GC83" s="23">
        <v>0</v>
      </c>
      <c r="GD83" s="23">
        <v>0</v>
      </c>
      <c r="GE83" s="39">
        <v>0</v>
      </c>
    </row>
    <row r="84" spans="1:187" s="1" customFormat="1" ht="16.5" customHeight="1" x14ac:dyDescent="0.25">
      <c r="A84" s="218"/>
      <c r="B84" s="27" t="s">
        <v>357</v>
      </c>
      <c r="C84" s="88">
        <f t="shared" si="7"/>
        <v>10340</v>
      </c>
      <c r="D84" s="52">
        <f t="shared" si="43"/>
        <v>0</v>
      </c>
      <c r="E84" s="146">
        <f t="shared" si="44"/>
        <v>1130</v>
      </c>
      <c r="F84" s="146">
        <f t="shared" si="45"/>
        <v>4658</v>
      </c>
      <c r="G84" s="149">
        <f t="shared" si="46"/>
        <v>4552</v>
      </c>
      <c r="H84" s="52">
        <f t="shared" si="8"/>
        <v>10340</v>
      </c>
      <c r="I84" s="146">
        <f t="shared" si="9"/>
        <v>0</v>
      </c>
      <c r="J84" s="146">
        <f t="shared" si="10"/>
        <v>1130</v>
      </c>
      <c r="K84" s="146">
        <f t="shared" si="11"/>
        <v>4658</v>
      </c>
      <c r="L84" s="3">
        <f t="shared" si="12"/>
        <v>4552</v>
      </c>
      <c r="M84" s="81"/>
      <c r="N84" s="146"/>
      <c r="O84" s="146"/>
      <c r="P84" s="146"/>
      <c r="Q84" s="146"/>
      <c r="R84" s="146"/>
      <c r="S84" s="146"/>
      <c r="T84" s="146"/>
      <c r="U84" s="146"/>
      <c r="V84" s="3"/>
      <c r="W84" s="52"/>
      <c r="X84" s="146"/>
      <c r="Y84" s="146"/>
      <c r="Z84" s="146"/>
      <c r="AA84" s="146"/>
      <c r="AB84" s="146"/>
      <c r="AC84" s="146"/>
      <c r="AD84" s="146"/>
      <c r="AE84" s="146"/>
      <c r="AF84" s="3"/>
      <c r="AG84" s="52"/>
      <c r="AH84" s="146"/>
      <c r="AI84" s="146"/>
      <c r="AJ84" s="146"/>
      <c r="AK84" s="146"/>
      <c r="AL84" s="146"/>
      <c r="AM84" s="146"/>
      <c r="AN84" s="146"/>
      <c r="AO84" s="146"/>
      <c r="AP84" s="3"/>
      <c r="AQ84" s="52"/>
      <c r="AR84" s="146"/>
      <c r="AS84" s="146"/>
      <c r="AT84" s="146"/>
      <c r="AU84" s="146"/>
      <c r="AV84" s="146"/>
      <c r="AW84" s="146"/>
      <c r="AX84" s="146"/>
      <c r="AY84" s="146"/>
      <c r="AZ84" s="3"/>
      <c r="BA84" s="81">
        <v>109</v>
      </c>
      <c r="BB84" s="146">
        <v>0</v>
      </c>
      <c r="BC84" s="146">
        <v>22</v>
      </c>
      <c r="BD84" s="146">
        <v>44</v>
      </c>
      <c r="BE84" s="146">
        <v>43</v>
      </c>
      <c r="BF84" s="146">
        <v>10340</v>
      </c>
      <c r="BG84" s="146">
        <v>0</v>
      </c>
      <c r="BH84" s="146">
        <v>1130</v>
      </c>
      <c r="BI84" s="146">
        <v>4658</v>
      </c>
      <c r="BJ84" s="149">
        <v>4552</v>
      </c>
      <c r="BK84" s="52"/>
      <c r="BL84" s="8"/>
      <c r="BM84" s="8"/>
      <c r="BN84" s="8"/>
      <c r="BO84" s="50"/>
      <c r="BP84" s="81"/>
      <c r="BQ84" s="146"/>
      <c r="BR84" s="146"/>
      <c r="BS84" s="146"/>
      <c r="BT84" s="146"/>
      <c r="BU84" s="146"/>
      <c r="BV84" s="146"/>
      <c r="BW84" s="146"/>
      <c r="BX84" s="146"/>
      <c r="BY84" s="149"/>
      <c r="BZ84" s="52"/>
      <c r="CA84" s="146"/>
      <c r="CB84" s="146"/>
      <c r="CC84" s="146"/>
      <c r="CD84" s="146"/>
      <c r="CE84" s="146"/>
      <c r="CF84" s="146"/>
      <c r="CG84" s="146"/>
      <c r="CH84" s="146"/>
      <c r="CI84" s="3"/>
      <c r="CJ84" s="81"/>
      <c r="CK84" s="146"/>
      <c r="CL84" s="146"/>
      <c r="CM84" s="146"/>
      <c r="CN84" s="146"/>
      <c r="CO84" s="146"/>
      <c r="CP84" s="146"/>
      <c r="CQ84" s="146"/>
      <c r="CR84" s="146"/>
      <c r="CS84" s="149"/>
      <c r="CT84" s="52"/>
      <c r="CU84" s="146"/>
      <c r="CV84" s="146"/>
      <c r="CW84" s="146"/>
      <c r="CX84" s="146"/>
      <c r="CY84" s="146"/>
      <c r="CZ84" s="146"/>
      <c r="DA84" s="146"/>
      <c r="DB84" s="146"/>
      <c r="DC84" s="3"/>
      <c r="DD84" s="81"/>
      <c r="DE84" s="146"/>
      <c r="DF84" s="146"/>
      <c r="DG84" s="146"/>
      <c r="DH84" s="146"/>
      <c r="DI84" s="146"/>
      <c r="DJ84" s="146"/>
      <c r="DK84" s="146"/>
      <c r="DL84" s="146"/>
      <c r="DM84" s="3"/>
      <c r="DN84" s="52"/>
      <c r="DO84" s="146"/>
      <c r="DP84" s="146"/>
      <c r="DQ84" s="146"/>
      <c r="DR84" s="146"/>
      <c r="DS84" s="146"/>
      <c r="DT84" s="146"/>
      <c r="DU84" s="146"/>
      <c r="DV84" s="146"/>
      <c r="DW84" s="149"/>
      <c r="DX84" s="52"/>
      <c r="DY84" s="146"/>
      <c r="DZ84" s="146"/>
      <c r="EA84" s="146"/>
      <c r="EB84" s="3"/>
      <c r="EC84" s="81"/>
      <c r="ED84" s="146"/>
      <c r="EE84" s="146"/>
      <c r="EF84" s="146"/>
      <c r="EG84" s="146"/>
      <c r="EH84" s="146"/>
      <c r="EI84" s="146"/>
      <c r="EJ84" s="146"/>
      <c r="EK84" s="146"/>
      <c r="EL84" s="146"/>
      <c r="EM84" s="146"/>
      <c r="EN84" s="146"/>
      <c r="EO84" s="146"/>
      <c r="EP84" s="146"/>
      <c r="EQ84" s="3"/>
      <c r="ER84" s="52"/>
      <c r="ES84" s="146"/>
      <c r="ET84" s="146"/>
      <c r="EU84" s="146"/>
      <c r="EV84" s="146"/>
      <c r="EW84" s="146"/>
      <c r="EX84" s="146"/>
      <c r="EY84" s="146"/>
      <c r="EZ84" s="146"/>
      <c r="FA84" s="146"/>
      <c r="FB84" s="146"/>
      <c r="FC84" s="146"/>
      <c r="FD84" s="146"/>
      <c r="FE84" s="146"/>
      <c r="FF84" s="3"/>
      <c r="FG84" s="81"/>
      <c r="FH84" s="146"/>
      <c r="FI84" s="146"/>
      <c r="FJ84" s="146"/>
      <c r="FK84" s="146"/>
      <c r="FL84" s="146"/>
      <c r="FM84" s="146"/>
      <c r="FN84" s="146"/>
      <c r="FO84" s="146"/>
      <c r="FP84" s="146"/>
      <c r="FQ84" s="146"/>
      <c r="FR84" s="146"/>
      <c r="FS84" s="146"/>
      <c r="FT84" s="146"/>
      <c r="FU84" s="149"/>
      <c r="FV84" s="52"/>
      <c r="FW84" s="8"/>
      <c r="FX84" s="8"/>
      <c r="FY84" s="8"/>
      <c r="FZ84" s="8"/>
      <c r="GA84" s="146"/>
      <c r="GB84" s="8"/>
      <c r="GC84" s="8"/>
      <c r="GD84" s="8"/>
      <c r="GE84" s="50"/>
    </row>
    <row r="85" spans="1:187" s="1" customFormat="1" x14ac:dyDescent="0.25">
      <c r="A85" s="219"/>
      <c r="B85" s="27" t="s">
        <v>69</v>
      </c>
      <c r="C85" s="52">
        <f t="shared" si="7"/>
        <v>41196</v>
      </c>
      <c r="D85" s="52">
        <f t="shared" si="43"/>
        <v>12918</v>
      </c>
      <c r="E85" s="6">
        <f t="shared" si="44"/>
        <v>9426</v>
      </c>
      <c r="F85" s="6">
        <f t="shared" si="45"/>
        <v>9426</v>
      </c>
      <c r="G85" s="96">
        <f t="shared" si="46"/>
        <v>9426</v>
      </c>
      <c r="H85" s="52">
        <f t="shared" si="8"/>
        <v>41196</v>
      </c>
      <c r="I85" s="6">
        <f t="shared" si="9"/>
        <v>12918</v>
      </c>
      <c r="J85" s="6">
        <f t="shared" si="10"/>
        <v>9426</v>
      </c>
      <c r="K85" s="6">
        <f t="shared" si="11"/>
        <v>9426</v>
      </c>
      <c r="L85" s="3">
        <f t="shared" si="12"/>
        <v>9426</v>
      </c>
      <c r="M85" s="81">
        <v>498</v>
      </c>
      <c r="N85" s="6">
        <v>108</v>
      </c>
      <c r="O85" s="6">
        <v>130</v>
      </c>
      <c r="P85" s="6">
        <v>130</v>
      </c>
      <c r="Q85" s="6">
        <v>130</v>
      </c>
      <c r="R85" s="6">
        <v>41196</v>
      </c>
      <c r="S85" s="6">
        <v>12918</v>
      </c>
      <c r="T85" s="6">
        <v>9426</v>
      </c>
      <c r="U85" s="6">
        <v>9426</v>
      </c>
      <c r="V85" s="3">
        <v>9426</v>
      </c>
      <c r="W85" s="52"/>
      <c r="X85" s="6"/>
      <c r="Y85" s="6"/>
      <c r="Z85" s="6"/>
      <c r="AA85" s="6"/>
      <c r="AB85" s="6"/>
      <c r="AC85" s="6"/>
      <c r="AD85" s="6"/>
      <c r="AE85" s="6"/>
      <c r="AF85" s="3"/>
      <c r="AG85" s="52"/>
      <c r="AH85" s="6"/>
      <c r="AI85" s="6"/>
      <c r="AJ85" s="6"/>
      <c r="AK85" s="6"/>
      <c r="AL85" s="6"/>
      <c r="AM85" s="6"/>
      <c r="AN85" s="6"/>
      <c r="AO85" s="6"/>
      <c r="AP85" s="3"/>
      <c r="AQ85" s="52"/>
      <c r="AR85" s="6"/>
      <c r="AS85" s="6"/>
      <c r="AT85" s="6"/>
      <c r="AU85" s="6"/>
      <c r="AV85" s="6"/>
      <c r="AW85" s="6"/>
      <c r="AX85" s="6"/>
      <c r="AY85" s="6"/>
      <c r="AZ85" s="3"/>
      <c r="BA85" s="81"/>
      <c r="BB85" s="6"/>
      <c r="BC85" s="6"/>
      <c r="BD85" s="6"/>
      <c r="BE85" s="6"/>
      <c r="BF85" s="6"/>
      <c r="BG85" s="6"/>
      <c r="BH85" s="6"/>
      <c r="BI85" s="6"/>
      <c r="BJ85" s="96"/>
      <c r="BK85" s="52"/>
      <c r="BL85" s="8"/>
      <c r="BM85" s="8"/>
      <c r="BN85" s="8"/>
      <c r="BO85" s="50"/>
      <c r="BP85" s="81"/>
      <c r="BQ85" s="6"/>
      <c r="BR85" s="6"/>
      <c r="BS85" s="6"/>
      <c r="BT85" s="6"/>
      <c r="BU85" s="6"/>
      <c r="BV85" s="6"/>
      <c r="BW85" s="6"/>
      <c r="BX85" s="6"/>
      <c r="BY85" s="96"/>
      <c r="BZ85" s="52"/>
      <c r="CA85" s="6"/>
      <c r="CB85" s="6"/>
      <c r="CC85" s="6"/>
      <c r="CD85" s="6"/>
      <c r="CE85" s="6"/>
      <c r="CF85" s="6"/>
      <c r="CG85" s="6"/>
      <c r="CH85" s="6"/>
      <c r="CI85" s="3"/>
      <c r="CJ85" s="81"/>
      <c r="CK85" s="6"/>
      <c r="CL85" s="6"/>
      <c r="CM85" s="6"/>
      <c r="CN85" s="6"/>
      <c r="CO85" s="6"/>
      <c r="CP85" s="6"/>
      <c r="CQ85" s="6"/>
      <c r="CR85" s="6"/>
      <c r="CS85" s="96"/>
      <c r="CT85" s="52"/>
      <c r="CU85" s="6"/>
      <c r="CV85" s="6"/>
      <c r="CW85" s="6"/>
      <c r="CX85" s="6"/>
      <c r="CY85" s="6"/>
      <c r="CZ85" s="6"/>
      <c r="DA85" s="6"/>
      <c r="DB85" s="6"/>
      <c r="DC85" s="3"/>
      <c r="DD85" s="81"/>
      <c r="DE85" s="6"/>
      <c r="DF85" s="6"/>
      <c r="DG85" s="6"/>
      <c r="DH85" s="6"/>
      <c r="DI85" s="6"/>
      <c r="DJ85" s="6"/>
      <c r="DK85" s="6"/>
      <c r="DL85" s="6"/>
      <c r="DM85" s="3"/>
      <c r="DN85" s="52"/>
      <c r="DO85" s="6"/>
      <c r="DP85" s="6"/>
      <c r="DQ85" s="6"/>
      <c r="DR85" s="6"/>
      <c r="DS85" s="6"/>
      <c r="DT85" s="6"/>
      <c r="DU85" s="6"/>
      <c r="DV85" s="6"/>
      <c r="DW85" s="96"/>
      <c r="DX85" s="52"/>
      <c r="DY85" s="6"/>
      <c r="DZ85" s="6"/>
      <c r="EA85" s="6"/>
      <c r="EB85" s="3"/>
      <c r="EC85" s="81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3"/>
      <c r="ER85" s="52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3"/>
      <c r="FG85" s="81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96"/>
      <c r="FV85" s="52"/>
      <c r="FW85" s="8"/>
      <c r="FX85" s="8"/>
      <c r="FY85" s="8"/>
      <c r="FZ85" s="8"/>
      <c r="GA85" s="6"/>
      <c r="GB85" s="8"/>
      <c r="GC85" s="8"/>
      <c r="GD85" s="8"/>
      <c r="GE85" s="50"/>
    </row>
    <row r="86" spans="1:187" s="1" customFormat="1" x14ac:dyDescent="0.25">
      <c r="A86" s="219"/>
      <c r="B86" s="130" t="s">
        <v>84</v>
      </c>
      <c r="C86" s="52">
        <f t="shared" si="7"/>
        <v>112179</v>
      </c>
      <c r="D86" s="52">
        <f t="shared" ref="D86:D121" si="76">I86+DJ86+DT86+DY86+GB86</f>
        <v>0</v>
      </c>
      <c r="E86" s="6">
        <f t="shared" ref="E86:E121" si="77">J86+DK86+DU86+DZ86+GC86</f>
        <v>37393</v>
      </c>
      <c r="F86" s="6">
        <f t="shared" ref="F86:F121" si="78">K86+DL86+DV86+EA86+GD86</f>
        <v>37393</v>
      </c>
      <c r="G86" s="96">
        <f t="shared" ref="G86:G121" si="79">L86+DM86+DW86+EB86+GE86</f>
        <v>37393</v>
      </c>
      <c r="H86" s="52">
        <f t="shared" si="8"/>
        <v>112179</v>
      </c>
      <c r="I86" s="6">
        <f t="shared" si="9"/>
        <v>0</v>
      </c>
      <c r="J86" s="6">
        <f t="shared" si="10"/>
        <v>37393</v>
      </c>
      <c r="K86" s="6">
        <f t="shared" si="11"/>
        <v>37393</v>
      </c>
      <c r="L86" s="3">
        <f t="shared" si="12"/>
        <v>37393</v>
      </c>
      <c r="M86" s="81"/>
      <c r="N86" s="6"/>
      <c r="O86" s="6"/>
      <c r="P86" s="6"/>
      <c r="Q86" s="6"/>
      <c r="R86" s="6"/>
      <c r="S86" s="6"/>
      <c r="T86" s="6"/>
      <c r="U86" s="6"/>
      <c r="V86" s="3"/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>
        <v>99</v>
      </c>
      <c r="BB86" s="6">
        <v>0</v>
      </c>
      <c r="BC86" s="6">
        <v>33</v>
      </c>
      <c r="BD86" s="6">
        <v>33</v>
      </c>
      <c r="BE86" s="6">
        <v>33</v>
      </c>
      <c r="BF86" s="6">
        <v>112179</v>
      </c>
      <c r="BG86" s="6">
        <v>0</v>
      </c>
      <c r="BH86" s="6">
        <v>37393</v>
      </c>
      <c r="BI86" s="6">
        <v>37393</v>
      </c>
      <c r="BJ86" s="96">
        <v>37393</v>
      </c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19"/>
      <c r="B87" s="131" t="s">
        <v>85</v>
      </c>
      <c r="C87" s="52">
        <f t="shared" ref="C87:C133" si="80">D87+E87+F87+G87</f>
        <v>144460</v>
      </c>
      <c r="D87" s="52">
        <f t="shared" si="76"/>
        <v>3604</v>
      </c>
      <c r="E87" s="6">
        <f t="shared" si="77"/>
        <v>46952</v>
      </c>
      <c r="F87" s="6">
        <f t="shared" si="78"/>
        <v>46952</v>
      </c>
      <c r="G87" s="96">
        <f t="shared" si="79"/>
        <v>46952</v>
      </c>
      <c r="H87" s="52">
        <f t="shared" ref="H87:H133" si="81">I87+J87+K87+L87</f>
        <v>144460</v>
      </c>
      <c r="I87" s="6">
        <f t="shared" ref="I87:I133" si="82">S87+AC87+AM87+AW87+BG87+BL87</f>
        <v>3604</v>
      </c>
      <c r="J87" s="6">
        <f t="shared" ref="J87:J133" si="83">T87+AD87+AN87+AX87+BH87+BM87</f>
        <v>46952</v>
      </c>
      <c r="K87" s="6">
        <f t="shared" ref="K87:K133" si="84">U87+AE87+AO87+AY87+BI87+BN87</f>
        <v>46952</v>
      </c>
      <c r="L87" s="3">
        <f t="shared" ref="L87:L133" si="85">V87+AF87+AP87+AZ87+BJ87+BO87</f>
        <v>46952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167</v>
      </c>
      <c r="BB87" s="6">
        <v>5</v>
      </c>
      <c r="BC87" s="6">
        <v>54</v>
      </c>
      <c r="BD87" s="6">
        <v>54</v>
      </c>
      <c r="BE87" s="6">
        <v>54</v>
      </c>
      <c r="BF87" s="6">
        <v>144460</v>
      </c>
      <c r="BG87" s="6">
        <v>3604</v>
      </c>
      <c r="BH87" s="6">
        <v>46952</v>
      </c>
      <c r="BI87" s="6">
        <v>46952</v>
      </c>
      <c r="BJ87" s="96">
        <v>46952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ht="16.5" thickBot="1" x14ac:dyDescent="0.3">
      <c r="A88" s="220"/>
      <c r="B88" s="32" t="s">
        <v>63</v>
      </c>
      <c r="C88" s="51">
        <f t="shared" si="80"/>
        <v>5329</v>
      </c>
      <c r="D88" s="51">
        <f t="shared" si="76"/>
        <v>0</v>
      </c>
      <c r="E88" s="11">
        <f t="shared" si="77"/>
        <v>0</v>
      </c>
      <c r="F88" s="11">
        <f t="shared" si="78"/>
        <v>5329</v>
      </c>
      <c r="G88" s="97">
        <f t="shared" si="79"/>
        <v>0</v>
      </c>
      <c r="H88" s="51">
        <f t="shared" si="81"/>
        <v>5329</v>
      </c>
      <c r="I88" s="11">
        <f t="shared" si="82"/>
        <v>0</v>
      </c>
      <c r="J88" s="11">
        <f t="shared" si="83"/>
        <v>0</v>
      </c>
      <c r="K88" s="11">
        <f t="shared" si="84"/>
        <v>5329</v>
      </c>
      <c r="L88" s="5">
        <f t="shared" si="85"/>
        <v>0</v>
      </c>
      <c r="M88" s="82">
        <v>2</v>
      </c>
      <c r="N88" s="47">
        <v>0</v>
      </c>
      <c r="O88" s="47">
        <v>0</v>
      </c>
      <c r="P88" s="47">
        <v>2</v>
      </c>
      <c r="Q88" s="47">
        <v>0</v>
      </c>
      <c r="R88" s="47">
        <v>5329</v>
      </c>
      <c r="S88" s="47">
        <v>0</v>
      </c>
      <c r="T88" s="47">
        <v>0</v>
      </c>
      <c r="U88" s="47">
        <v>5329</v>
      </c>
      <c r="V88" s="7">
        <v>0</v>
      </c>
      <c r="W88" s="66"/>
      <c r="X88" s="47"/>
      <c r="Y88" s="47"/>
      <c r="Z88" s="47"/>
      <c r="AA88" s="47"/>
      <c r="AB88" s="47"/>
      <c r="AC88" s="47"/>
      <c r="AD88" s="47"/>
      <c r="AE88" s="47"/>
      <c r="AF88" s="7"/>
      <c r="AG88" s="66"/>
      <c r="AH88" s="47"/>
      <c r="AI88" s="47"/>
      <c r="AJ88" s="47"/>
      <c r="AK88" s="47"/>
      <c r="AL88" s="47"/>
      <c r="AM88" s="47"/>
      <c r="AN88" s="47"/>
      <c r="AO88" s="47"/>
      <c r="AP88" s="7"/>
      <c r="AQ88" s="66"/>
      <c r="AR88" s="47"/>
      <c r="AS88" s="47"/>
      <c r="AT88" s="47"/>
      <c r="AU88" s="47"/>
      <c r="AV88" s="47"/>
      <c r="AW88" s="47"/>
      <c r="AX88" s="47"/>
      <c r="AY88" s="47"/>
      <c r="AZ88" s="7"/>
      <c r="BA88" s="82"/>
      <c r="BB88" s="47"/>
      <c r="BC88" s="47"/>
      <c r="BD88" s="47"/>
      <c r="BE88" s="47"/>
      <c r="BF88" s="47"/>
      <c r="BG88" s="47"/>
      <c r="BH88" s="47"/>
      <c r="BI88" s="47"/>
      <c r="BJ88" s="100"/>
      <c r="BK88" s="66"/>
      <c r="BL88" s="9"/>
      <c r="BM88" s="9"/>
      <c r="BN88" s="9"/>
      <c r="BO88" s="67"/>
      <c r="BP88" s="82"/>
      <c r="BQ88" s="47"/>
      <c r="BR88" s="47"/>
      <c r="BS88" s="47"/>
      <c r="BT88" s="47"/>
      <c r="BU88" s="47"/>
      <c r="BV88" s="47"/>
      <c r="BW88" s="47"/>
      <c r="BX88" s="47"/>
      <c r="BY88" s="100"/>
      <c r="BZ88" s="66"/>
      <c r="CA88" s="47"/>
      <c r="CB88" s="47"/>
      <c r="CC88" s="47"/>
      <c r="CD88" s="47"/>
      <c r="CE88" s="47"/>
      <c r="CF88" s="47"/>
      <c r="CG88" s="47"/>
      <c r="CH88" s="47"/>
      <c r="CI88" s="7"/>
      <c r="CJ88" s="82"/>
      <c r="CK88" s="47"/>
      <c r="CL88" s="47"/>
      <c r="CM88" s="47"/>
      <c r="CN88" s="47"/>
      <c r="CO88" s="47"/>
      <c r="CP88" s="47"/>
      <c r="CQ88" s="47"/>
      <c r="CR88" s="47"/>
      <c r="CS88" s="100"/>
      <c r="CT88" s="66"/>
      <c r="CU88" s="47"/>
      <c r="CV88" s="47"/>
      <c r="CW88" s="47"/>
      <c r="CX88" s="47"/>
      <c r="CY88" s="47"/>
      <c r="CZ88" s="47"/>
      <c r="DA88" s="47"/>
      <c r="DB88" s="47"/>
      <c r="DC88" s="7"/>
      <c r="DD88" s="82"/>
      <c r="DE88" s="47"/>
      <c r="DF88" s="47"/>
      <c r="DG88" s="47"/>
      <c r="DH88" s="47"/>
      <c r="DI88" s="47"/>
      <c r="DJ88" s="47"/>
      <c r="DK88" s="47"/>
      <c r="DL88" s="47"/>
      <c r="DM88" s="7"/>
      <c r="DN88" s="66"/>
      <c r="DO88" s="47"/>
      <c r="DP88" s="47"/>
      <c r="DQ88" s="47"/>
      <c r="DR88" s="47"/>
      <c r="DS88" s="47"/>
      <c r="DT88" s="47"/>
      <c r="DU88" s="47"/>
      <c r="DV88" s="47"/>
      <c r="DW88" s="100"/>
      <c r="DX88" s="66"/>
      <c r="DY88" s="47"/>
      <c r="DZ88" s="47"/>
      <c r="EA88" s="47"/>
      <c r="EB88" s="7"/>
      <c r="EC88" s="82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7"/>
      <c r="ER88" s="66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7"/>
      <c r="FG88" s="82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100"/>
      <c r="FV88" s="66"/>
      <c r="FW88" s="9"/>
      <c r="FX88" s="9"/>
      <c r="FY88" s="9"/>
      <c r="FZ88" s="9"/>
      <c r="GA88" s="47"/>
      <c r="GB88" s="9"/>
      <c r="GC88" s="9"/>
      <c r="GD88" s="9"/>
      <c r="GE88" s="67"/>
    </row>
    <row r="89" spans="1:187" s="1" customFormat="1" x14ac:dyDescent="0.25">
      <c r="A89" s="218">
        <v>15</v>
      </c>
      <c r="B89" s="26" t="s">
        <v>19</v>
      </c>
      <c r="C89" s="55">
        <f t="shared" si="80"/>
        <v>620978</v>
      </c>
      <c r="D89" s="55">
        <f t="shared" si="76"/>
        <v>52496</v>
      </c>
      <c r="E89" s="49">
        <f t="shared" si="77"/>
        <v>195468</v>
      </c>
      <c r="F89" s="49">
        <f t="shared" si="78"/>
        <v>191675</v>
      </c>
      <c r="G89" s="99">
        <f t="shared" si="79"/>
        <v>181339</v>
      </c>
      <c r="H89" s="55">
        <f t="shared" si="81"/>
        <v>295764</v>
      </c>
      <c r="I89" s="49">
        <f t="shared" si="82"/>
        <v>51455</v>
      </c>
      <c r="J89" s="49">
        <f t="shared" si="83"/>
        <v>84687</v>
      </c>
      <c r="K89" s="49">
        <f t="shared" si="84"/>
        <v>75704</v>
      </c>
      <c r="L89" s="24">
        <f t="shared" si="85"/>
        <v>83918</v>
      </c>
      <c r="M89" s="85">
        <v>122</v>
      </c>
      <c r="N89" s="14">
        <v>4</v>
      </c>
      <c r="O89" s="14">
        <v>42</v>
      </c>
      <c r="P89" s="14">
        <v>38</v>
      </c>
      <c r="Q89" s="14">
        <v>38</v>
      </c>
      <c r="R89" s="14">
        <v>155190</v>
      </c>
      <c r="S89" s="14">
        <v>33175</v>
      </c>
      <c r="T89" s="14">
        <v>45439</v>
      </c>
      <c r="U89" s="14">
        <v>34181</v>
      </c>
      <c r="V89" s="2">
        <v>42395</v>
      </c>
      <c r="W89" s="6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2">
        <v>0</v>
      </c>
      <c r="AG89" s="6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0</v>
      </c>
      <c r="AM89" s="14">
        <v>0</v>
      </c>
      <c r="AN89" s="14">
        <v>0</v>
      </c>
      <c r="AO89" s="14">
        <v>0</v>
      </c>
      <c r="AP89" s="2">
        <v>0</v>
      </c>
      <c r="AQ89" s="64">
        <v>16</v>
      </c>
      <c r="AR89" s="14">
        <v>0</v>
      </c>
      <c r="AS89" s="14">
        <v>6</v>
      </c>
      <c r="AT89" s="14">
        <v>5</v>
      </c>
      <c r="AU89" s="14">
        <v>5</v>
      </c>
      <c r="AV89" s="14">
        <v>14812</v>
      </c>
      <c r="AW89" s="14">
        <v>0</v>
      </c>
      <c r="AX89" s="14">
        <v>5554</v>
      </c>
      <c r="AY89" s="14">
        <v>4629</v>
      </c>
      <c r="AZ89" s="2">
        <v>4629</v>
      </c>
      <c r="BA89" s="85">
        <v>35</v>
      </c>
      <c r="BB89" s="14">
        <v>3</v>
      </c>
      <c r="BC89" s="14">
        <v>10</v>
      </c>
      <c r="BD89" s="14">
        <v>11</v>
      </c>
      <c r="BE89" s="14">
        <v>11</v>
      </c>
      <c r="BF89" s="14">
        <v>72114</v>
      </c>
      <c r="BG89" s="14">
        <v>761</v>
      </c>
      <c r="BH89" s="14">
        <v>21651</v>
      </c>
      <c r="BI89" s="14">
        <v>24851</v>
      </c>
      <c r="BJ89" s="95">
        <v>24851</v>
      </c>
      <c r="BK89" s="64">
        <f t="shared" ref="BK89:BK93" si="86">BL89+BM89+BN89+BO89</f>
        <v>53648</v>
      </c>
      <c r="BL89" s="106">
        <f>BV89+CF89+CP89+CZ89</f>
        <v>17519</v>
      </c>
      <c r="BM89" s="106">
        <f t="shared" ref="BM89:BO89" si="87">BW89+CG89+CQ89+DA89</f>
        <v>12043</v>
      </c>
      <c r="BN89" s="106">
        <f t="shared" si="87"/>
        <v>12043</v>
      </c>
      <c r="BO89" s="107">
        <f t="shared" si="87"/>
        <v>12043</v>
      </c>
      <c r="BP89" s="85">
        <v>101</v>
      </c>
      <c r="BQ89" s="14">
        <v>2</v>
      </c>
      <c r="BR89" s="14">
        <v>33</v>
      </c>
      <c r="BS89" s="14">
        <v>33</v>
      </c>
      <c r="BT89" s="14">
        <v>33</v>
      </c>
      <c r="BU89" s="14">
        <v>25907</v>
      </c>
      <c r="BV89" s="14">
        <v>17519</v>
      </c>
      <c r="BW89" s="14">
        <v>2796</v>
      </c>
      <c r="BX89" s="14">
        <v>2796</v>
      </c>
      <c r="BY89" s="95">
        <v>2796</v>
      </c>
      <c r="BZ89" s="64">
        <v>0</v>
      </c>
      <c r="CA89" s="14">
        <v>0</v>
      </c>
      <c r="CB89" s="14">
        <v>0</v>
      </c>
      <c r="CC89" s="14">
        <v>0</v>
      </c>
      <c r="CD89" s="14">
        <v>0</v>
      </c>
      <c r="CE89" s="14">
        <v>0</v>
      </c>
      <c r="CF89" s="14">
        <v>0</v>
      </c>
      <c r="CG89" s="14">
        <v>0</v>
      </c>
      <c r="CH89" s="14">
        <v>0</v>
      </c>
      <c r="CI89" s="2">
        <v>0</v>
      </c>
      <c r="CJ89" s="85">
        <v>21</v>
      </c>
      <c r="CK89" s="14">
        <v>0</v>
      </c>
      <c r="CL89" s="14">
        <v>7</v>
      </c>
      <c r="CM89" s="14">
        <v>7</v>
      </c>
      <c r="CN89" s="14">
        <v>7</v>
      </c>
      <c r="CO89" s="14">
        <v>5511</v>
      </c>
      <c r="CP89" s="14">
        <v>0</v>
      </c>
      <c r="CQ89" s="14">
        <v>1837</v>
      </c>
      <c r="CR89" s="14">
        <v>1837</v>
      </c>
      <c r="CS89" s="95">
        <v>1837</v>
      </c>
      <c r="CT89" s="64">
        <v>26</v>
      </c>
      <c r="CU89" s="14">
        <v>0</v>
      </c>
      <c r="CV89" s="14">
        <v>8</v>
      </c>
      <c r="CW89" s="14">
        <v>9</v>
      </c>
      <c r="CX89" s="14">
        <v>9</v>
      </c>
      <c r="CY89" s="14">
        <v>22230</v>
      </c>
      <c r="CZ89" s="14">
        <v>0</v>
      </c>
      <c r="DA89" s="14">
        <v>7410</v>
      </c>
      <c r="DB89" s="14">
        <v>7410</v>
      </c>
      <c r="DC89" s="2">
        <v>7410</v>
      </c>
      <c r="DD89" s="85">
        <v>11</v>
      </c>
      <c r="DE89" s="14">
        <v>0</v>
      </c>
      <c r="DF89" s="14">
        <v>4</v>
      </c>
      <c r="DG89" s="14">
        <v>4</v>
      </c>
      <c r="DH89" s="14">
        <v>3</v>
      </c>
      <c r="DI89" s="14">
        <v>302626</v>
      </c>
      <c r="DJ89" s="14">
        <v>0</v>
      </c>
      <c r="DK89" s="14">
        <v>106073</v>
      </c>
      <c r="DL89" s="14">
        <v>111263</v>
      </c>
      <c r="DM89" s="2">
        <v>85290</v>
      </c>
      <c r="DN89" s="64">
        <v>1</v>
      </c>
      <c r="DO89" s="14">
        <v>0</v>
      </c>
      <c r="DP89" s="14">
        <v>0</v>
      </c>
      <c r="DQ89" s="14">
        <v>0</v>
      </c>
      <c r="DR89" s="14">
        <v>1</v>
      </c>
      <c r="DS89" s="14">
        <v>7424</v>
      </c>
      <c r="DT89" s="14">
        <v>0</v>
      </c>
      <c r="DU89" s="14">
        <v>0</v>
      </c>
      <c r="DV89" s="14">
        <v>0</v>
      </c>
      <c r="DW89" s="95">
        <v>7424</v>
      </c>
      <c r="DX89" s="64">
        <f>DY89+DZ89+EB89+EA89</f>
        <v>15164</v>
      </c>
      <c r="DY89" s="14">
        <f>EN89+FC89+FR89</f>
        <v>1041</v>
      </c>
      <c r="DZ89" s="14">
        <f>EO89+FD89+FS89</f>
        <v>4708</v>
      </c>
      <c r="EA89" s="14">
        <f>EP89+FE89+FT89</f>
        <v>4708</v>
      </c>
      <c r="EB89" s="2">
        <f>EQ89+FF89+FU89</f>
        <v>4707</v>
      </c>
      <c r="EC89" s="85">
        <v>14</v>
      </c>
      <c r="ED89" s="14">
        <v>2</v>
      </c>
      <c r="EE89" s="14">
        <v>3</v>
      </c>
      <c r="EF89" s="14">
        <v>4</v>
      </c>
      <c r="EG89" s="14">
        <v>5</v>
      </c>
      <c r="EH89" s="14">
        <v>68</v>
      </c>
      <c r="EI89" s="14">
        <v>5</v>
      </c>
      <c r="EJ89" s="14">
        <v>21</v>
      </c>
      <c r="EK89" s="14">
        <v>21</v>
      </c>
      <c r="EL89" s="14">
        <v>21</v>
      </c>
      <c r="EM89" s="14">
        <v>15164</v>
      </c>
      <c r="EN89" s="14">
        <v>1041</v>
      </c>
      <c r="EO89" s="14">
        <v>4708</v>
      </c>
      <c r="EP89" s="14">
        <v>4708</v>
      </c>
      <c r="EQ89" s="2">
        <v>4707</v>
      </c>
      <c r="ER89" s="64">
        <v>0</v>
      </c>
      <c r="ES89" s="14">
        <v>0</v>
      </c>
      <c r="ET89" s="14">
        <v>0</v>
      </c>
      <c r="EU89" s="14">
        <v>0</v>
      </c>
      <c r="EV89" s="14">
        <v>0</v>
      </c>
      <c r="EW89" s="14">
        <v>0</v>
      </c>
      <c r="EX89" s="14">
        <v>0</v>
      </c>
      <c r="EY89" s="14">
        <v>0</v>
      </c>
      <c r="EZ89" s="14">
        <v>0</v>
      </c>
      <c r="FA89" s="14">
        <v>0</v>
      </c>
      <c r="FB89" s="14">
        <v>0</v>
      </c>
      <c r="FC89" s="14">
        <v>0</v>
      </c>
      <c r="FD89" s="14">
        <v>0</v>
      </c>
      <c r="FE89" s="14">
        <v>0</v>
      </c>
      <c r="FF89" s="2">
        <v>0</v>
      </c>
      <c r="FG89" s="85">
        <f t="shared" ref="FG89:FG117" si="88">FH89+FI89+FJ89+FK89</f>
        <v>0</v>
      </c>
      <c r="FH89" s="14"/>
      <c r="FI89" s="14"/>
      <c r="FJ89" s="14"/>
      <c r="FK89" s="14"/>
      <c r="FL89" s="14">
        <f t="shared" ref="FL89:FL117" si="89">FM89+FN89+FO89+FP89</f>
        <v>0</v>
      </c>
      <c r="FM89" s="14"/>
      <c r="FN89" s="14"/>
      <c r="FO89" s="14"/>
      <c r="FP89" s="14"/>
      <c r="FQ89" s="14">
        <f t="shared" ref="FQ89:FQ117" si="90">FR89+FS89+FT89+FU89</f>
        <v>0</v>
      </c>
      <c r="FR89" s="14"/>
      <c r="FS89" s="14"/>
      <c r="FT89" s="14"/>
      <c r="FU89" s="95"/>
      <c r="FV89" s="64">
        <v>0</v>
      </c>
      <c r="FW89" s="13">
        <v>0</v>
      </c>
      <c r="FX89" s="13">
        <v>0</v>
      </c>
      <c r="FY89" s="13">
        <v>0</v>
      </c>
      <c r="FZ89" s="13">
        <v>0</v>
      </c>
      <c r="GA89" s="14">
        <v>0</v>
      </c>
      <c r="GB89" s="13">
        <v>0</v>
      </c>
      <c r="GC89" s="13">
        <v>0</v>
      </c>
      <c r="GD89" s="13">
        <v>0</v>
      </c>
      <c r="GE89" s="65">
        <v>0</v>
      </c>
    </row>
    <row r="90" spans="1:187" s="1" customFormat="1" ht="16.5" customHeight="1" x14ac:dyDescent="0.25">
      <c r="A90" s="218"/>
      <c r="B90" s="27" t="s">
        <v>357</v>
      </c>
      <c r="C90" s="88">
        <f t="shared" si="80"/>
        <v>4409</v>
      </c>
      <c r="D90" s="52">
        <f t="shared" si="76"/>
        <v>0</v>
      </c>
      <c r="E90" s="146">
        <f t="shared" si="77"/>
        <v>809</v>
      </c>
      <c r="F90" s="146">
        <f t="shared" si="78"/>
        <v>1800</v>
      </c>
      <c r="G90" s="149">
        <f t="shared" si="79"/>
        <v>1800</v>
      </c>
      <c r="H90" s="52">
        <f t="shared" si="81"/>
        <v>4409</v>
      </c>
      <c r="I90" s="146">
        <f t="shared" si="82"/>
        <v>0</v>
      </c>
      <c r="J90" s="146">
        <f t="shared" si="83"/>
        <v>809</v>
      </c>
      <c r="K90" s="146">
        <f t="shared" si="84"/>
        <v>1800</v>
      </c>
      <c r="L90" s="3">
        <f t="shared" si="85"/>
        <v>1800</v>
      </c>
      <c r="M90" s="81"/>
      <c r="N90" s="146"/>
      <c r="O90" s="146"/>
      <c r="P90" s="146"/>
      <c r="Q90" s="146"/>
      <c r="R90" s="146"/>
      <c r="S90" s="146"/>
      <c r="T90" s="146"/>
      <c r="U90" s="146"/>
      <c r="V90" s="3"/>
      <c r="W90" s="52"/>
      <c r="X90" s="146"/>
      <c r="Y90" s="146"/>
      <c r="Z90" s="146"/>
      <c r="AA90" s="146"/>
      <c r="AB90" s="146"/>
      <c r="AC90" s="146"/>
      <c r="AD90" s="146"/>
      <c r="AE90" s="146"/>
      <c r="AF90" s="3"/>
      <c r="AG90" s="52"/>
      <c r="AH90" s="146"/>
      <c r="AI90" s="146"/>
      <c r="AJ90" s="146"/>
      <c r="AK90" s="146"/>
      <c r="AL90" s="146"/>
      <c r="AM90" s="146"/>
      <c r="AN90" s="146"/>
      <c r="AO90" s="146"/>
      <c r="AP90" s="3"/>
      <c r="AQ90" s="52"/>
      <c r="AR90" s="146"/>
      <c r="AS90" s="146"/>
      <c r="AT90" s="146"/>
      <c r="AU90" s="146"/>
      <c r="AV90" s="146"/>
      <c r="AW90" s="146"/>
      <c r="AX90" s="146"/>
      <c r="AY90" s="146"/>
      <c r="AZ90" s="3"/>
      <c r="BA90" s="81">
        <v>46</v>
      </c>
      <c r="BB90" s="146">
        <v>0</v>
      </c>
      <c r="BC90" s="146">
        <v>12</v>
      </c>
      <c r="BD90" s="146">
        <v>17</v>
      </c>
      <c r="BE90" s="146">
        <v>17</v>
      </c>
      <c r="BF90" s="146">
        <v>4409</v>
      </c>
      <c r="BG90" s="146">
        <v>0</v>
      </c>
      <c r="BH90" s="146">
        <v>809</v>
      </c>
      <c r="BI90" s="146">
        <v>1800</v>
      </c>
      <c r="BJ90" s="149">
        <v>1800</v>
      </c>
      <c r="BK90" s="52"/>
      <c r="BL90" s="8"/>
      <c r="BM90" s="8"/>
      <c r="BN90" s="8"/>
      <c r="BO90" s="50"/>
      <c r="BP90" s="81"/>
      <c r="BQ90" s="146"/>
      <c r="BR90" s="146"/>
      <c r="BS90" s="146"/>
      <c r="BT90" s="146"/>
      <c r="BU90" s="146"/>
      <c r="BV90" s="146"/>
      <c r="BW90" s="146"/>
      <c r="BX90" s="146"/>
      <c r="BY90" s="149"/>
      <c r="BZ90" s="52"/>
      <c r="CA90" s="146"/>
      <c r="CB90" s="146"/>
      <c r="CC90" s="146"/>
      <c r="CD90" s="146"/>
      <c r="CE90" s="146"/>
      <c r="CF90" s="146"/>
      <c r="CG90" s="146"/>
      <c r="CH90" s="146"/>
      <c r="CI90" s="3"/>
      <c r="CJ90" s="81"/>
      <c r="CK90" s="146"/>
      <c r="CL90" s="146"/>
      <c r="CM90" s="146"/>
      <c r="CN90" s="146"/>
      <c r="CO90" s="146"/>
      <c r="CP90" s="146"/>
      <c r="CQ90" s="146"/>
      <c r="CR90" s="146"/>
      <c r="CS90" s="149"/>
      <c r="CT90" s="52"/>
      <c r="CU90" s="146"/>
      <c r="CV90" s="146"/>
      <c r="CW90" s="146"/>
      <c r="CX90" s="146"/>
      <c r="CY90" s="146"/>
      <c r="CZ90" s="146"/>
      <c r="DA90" s="146"/>
      <c r="DB90" s="146"/>
      <c r="DC90" s="3"/>
      <c r="DD90" s="81"/>
      <c r="DE90" s="146"/>
      <c r="DF90" s="146"/>
      <c r="DG90" s="146"/>
      <c r="DH90" s="146"/>
      <c r="DI90" s="146"/>
      <c r="DJ90" s="146"/>
      <c r="DK90" s="146"/>
      <c r="DL90" s="146"/>
      <c r="DM90" s="3"/>
      <c r="DN90" s="52"/>
      <c r="DO90" s="146"/>
      <c r="DP90" s="146"/>
      <c r="DQ90" s="146"/>
      <c r="DR90" s="146"/>
      <c r="DS90" s="146"/>
      <c r="DT90" s="146"/>
      <c r="DU90" s="146"/>
      <c r="DV90" s="146"/>
      <c r="DW90" s="149"/>
      <c r="DX90" s="52"/>
      <c r="DY90" s="146"/>
      <c r="DZ90" s="146"/>
      <c r="EA90" s="146"/>
      <c r="EB90" s="3"/>
      <c r="EC90" s="81"/>
      <c r="ED90" s="146"/>
      <c r="EE90" s="146"/>
      <c r="EF90" s="146"/>
      <c r="EG90" s="146"/>
      <c r="EH90" s="146"/>
      <c r="EI90" s="146"/>
      <c r="EJ90" s="146"/>
      <c r="EK90" s="146"/>
      <c r="EL90" s="146"/>
      <c r="EM90" s="146"/>
      <c r="EN90" s="146"/>
      <c r="EO90" s="146"/>
      <c r="EP90" s="146"/>
      <c r="EQ90" s="3"/>
      <c r="ER90" s="52"/>
      <c r="ES90" s="146"/>
      <c r="ET90" s="146"/>
      <c r="EU90" s="146"/>
      <c r="EV90" s="146"/>
      <c r="EW90" s="146"/>
      <c r="EX90" s="146"/>
      <c r="EY90" s="146"/>
      <c r="EZ90" s="146"/>
      <c r="FA90" s="146"/>
      <c r="FB90" s="146"/>
      <c r="FC90" s="146"/>
      <c r="FD90" s="146"/>
      <c r="FE90" s="146"/>
      <c r="FF90" s="3"/>
      <c r="FG90" s="81"/>
      <c r="FH90" s="146"/>
      <c r="FI90" s="146"/>
      <c r="FJ90" s="146"/>
      <c r="FK90" s="146"/>
      <c r="FL90" s="146"/>
      <c r="FM90" s="146"/>
      <c r="FN90" s="146"/>
      <c r="FO90" s="146"/>
      <c r="FP90" s="146"/>
      <c r="FQ90" s="146"/>
      <c r="FR90" s="146"/>
      <c r="FS90" s="146"/>
      <c r="FT90" s="146"/>
      <c r="FU90" s="149"/>
      <c r="FV90" s="52"/>
      <c r="FW90" s="8"/>
      <c r="FX90" s="8"/>
      <c r="FY90" s="8"/>
      <c r="FZ90" s="8"/>
      <c r="GA90" s="146"/>
      <c r="GB90" s="8"/>
      <c r="GC90" s="8"/>
      <c r="GD90" s="8"/>
      <c r="GE90" s="50"/>
    </row>
    <row r="91" spans="1:187" s="1" customFormat="1" x14ac:dyDescent="0.25">
      <c r="A91" s="219"/>
      <c r="B91" s="27" t="s">
        <v>69</v>
      </c>
      <c r="C91" s="52">
        <f t="shared" si="80"/>
        <v>2236</v>
      </c>
      <c r="D91" s="52">
        <f t="shared" si="76"/>
        <v>344</v>
      </c>
      <c r="E91" s="6">
        <f t="shared" si="77"/>
        <v>631</v>
      </c>
      <c r="F91" s="6">
        <f t="shared" si="78"/>
        <v>631</v>
      </c>
      <c r="G91" s="96">
        <f t="shared" si="79"/>
        <v>630</v>
      </c>
      <c r="H91" s="52">
        <f t="shared" si="81"/>
        <v>2236</v>
      </c>
      <c r="I91" s="6">
        <f t="shared" si="82"/>
        <v>344</v>
      </c>
      <c r="J91" s="6">
        <f t="shared" si="83"/>
        <v>631</v>
      </c>
      <c r="K91" s="6">
        <f t="shared" si="84"/>
        <v>631</v>
      </c>
      <c r="L91" s="3">
        <f t="shared" si="85"/>
        <v>630</v>
      </c>
      <c r="M91" s="81">
        <v>27</v>
      </c>
      <c r="N91" s="6">
        <v>4</v>
      </c>
      <c r="O91" s="6">
        <v>7</v>
      </c>
      <c r="P91" s="6">
        <v>8</v>
      </c>
      <c r="Q91" s="6">
        <v>8</v>
      </c>
      <c r="R91" s="6">
        <v>2236</v>
      </c>
      <c r="S91" s="6">
        <v>344</v>
      </c>
      <c r="T91" s="6">
        <v>631</v>
      </c>
      <c r="U91" s="6">
        <v>631</v>
      </c>
      <c r="V91" s="3">
        <v>630</v>
      </c>
      <c r="W91" s="52"/>
      <c r="X91" s="6"/>
      <c r="Y91" s="6"/>
      <c r="Z91" s="6"/>
      <c r="AA91" s="6"/>
      <c r="AB91" s="6"/>
      <c r="AC91" s="6"/>
      <c r="AD91" s="6"/>
      <c r="AE91" s="6"/>
      <c r="AF91" s="3"/>
      <c r="AG91" s="52"/>
      <c r="AH91" s="6"/>
      <c r="AI91" s="6"/>
      <c r="AJ91" s="6"/>
      <c r="AK91" s="6"/>
      <c r="AL91" s="6"/>
      <c r="AM91" s="6"/>
      <c r="AN91" s="6"/>
      <c r="AO91" s="6"/>
      <c r="AP91" s="3"/>
      <c r="AQ91" s="52"/>
      <c r="AR91" s="6"/>
      <c r="AS91" s="6"/>
      <c r="AT91" s="6"/>
      <c r="AU91" s="6"/>
      <c r="AV91" s="6"/>
      <c r="AW91" s="6"/>
      <c r="AX91" s="6"/>
      <c r="AY91" s="6"/>
      <c r="AZ91" s="3"/>
      <c r="BA91" s="81"/>
      <c r="BB91" s="6"/>
      <c r="BC91" s="6"/>
      <c r="BD91" s="6"/>
      <c r="BE91" s="6"/>
      <c r="BF91" s="6"/>
      <c r="BG91" s="6"/>
      <c r="BH91" s="6"/>
      <c r="BI91" s="6"/>
      <c r="BJ91" s="96"/>
      <c r="BK91" s="52"/>
      <c r="BL91" s="8"/>
      <c r="BM91" s="8"/>
      <c r="BN91" s="8"/>
      <c r="BO91" s="50"/>
      <c r="BP91" s="81"/>
      <c r="BQ91" s="6"/>
      <c r="BR91" s="6"/>
      <c r="BS91" s="6"/>
      <c r="BT91" s="6"/>
      <c r="BU91" s="6"/>
      <c r="BV91" s="6"/>
      <c r="BW91" s="6"/>
      <c r="BX91" s="6"/>
      <c r="BY91" s="96"/>
      <c r="BZ91" s="52"/>
      <c r="CA91" s="6"/>
      <c r="CB91" s="6"/>
      <c r="CC91" s="6"/>
      <c r="CD91" s="6"/>
      <c r="CE91" s="6"/>
      <c r="CF91" s="6"/>
      <c r="CG91" s="6"/>
      <c r="CH91" s="6"/>
      <c r="CI91" s="3"/>
      <c r="CJ91" s="81"/>
      <c r="CK91" s="6"/>
      <c r="CL91" s="6"/>
      <c r="CM91" s="6"/>
      <c r="CN91" s="6"/>
      <c r="CO91" s="6"/>
      <c r="CP91" s="6"/>
      <c r="CQ91" s="6"/>
      <c r="CR91" s="6"/>
      <c r="CS91" s="96"/>
      <c r="CT91" s="52"/>
      <c r="CU91" s="6"/>
      <c r="CV91" s="6"/>
      <c r="CW91" s="6"/>
      <c r="CX91" s="6"/>
      <c r="CY91" s="6"/>
      <c r="CZ91" s="6"/>
      <c r="DA91" s="6"/>
      <c r="DB91" s="6"/>
      <c r="DC91" s="3"/>
      <c r="DD91" s="81"/>
      <c r="DE91" s="6"/>
      <c r="DF91" s="6"/>
      <c r="DG91" s="6"/>
      <c r="DH91" s="6"/>
      <c r="DI91" s="6"/>
      <c r="DJ91" s="6"/>
      <c r="DK91" s="6"/>
      <c r="DL91" s="6"/>
      <c r="DM91" s="3"/>
      <c r="DN91" s="52"/>
      <c r="DO91" s="6"/>
      <c r="DP91" s="6"/>
      <c r="DQ91" s="6"/>
      <c r="DR91" s="6"/>
      <c r="DS91" s="6"/>
      <c r="DT91" s="6"/>
      <c r="DU91" s="6"/>
      <c r="DV91" s="6"/>
      <c r="DW91" s="96"/>
      <c r="DX91" s="52"/>
      <c r="DY91" s="6"/>
      <c r="DZ91" s="6"/>
      <c r="EA91" s="6"/>
      <c r="EB91" s="3"/>
      <c r="EC91" s="81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3"/>
      <c r="ER91" s="52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3"/>
      <c r="FG91" s="81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96"/>
      <c r="FV91" s="52"/>
      <c r="FW91" s="8"/>
      <c r="FX91" s="8"/>
      <c r="FY91" s="8"/>
      <c r="FZ91" s="8"/>
      <c r="GA91" s="6"/>
      <c r="GB91" s="8"/>
      <c r="GC91" s="8"/>
      <c r="GD91" s="8"/>
      <c r="GE91" s="50"/>
    </row>
    <row r="92" spans="1:187" s="1" customFormat="1" ht="16.5" thickBot="1" x14ac:dyDescent="0.3">
      <c r="A92" s="221"/>
      <c r="B92" s="34" t="s">
        <v>63</v>
      </c>
      <c r="C92" s="66">
        <f t="shared" si="80"/>
        <v>737</v>
      </c>
      <c r="D92" s="66">
        <f t="shared" si="76"/>
        <v>0</v>
      </c>
      <c r="E92" s="47">
        <f t="shared" si="77"/>
        <v>737</v>
      </c>
      <c r="F92" s="47">
        <f t="shared" si="78"/>
        <v>0</v>
      </c>
      <c r="G92" s="100">
        <f t="shared" si="79"/>
        <v>0</v>
      </c>
      <c r="H92" s="66">
        <f t="shared" si="81"/>
        <v>737</v>
      </c>
      <c r="I92" s="47">
        <f t="shared" si="82"/>
        <v>0</v>
      </c>
      <c r="J92" s="47">
        <f t="shared" si="83"/>
        <v>737</v>
      </c>
      <c r="K92" s="47">
        <f t="shared" si="84"/>
        <v>0</v>
      </c>
      <c r="L92" s="7">
        <f t="shared" si="85"/>
        <v>0</v>
      </c>
      <c r="M92" s="86">
        <v>1</v>
      </c>
      <c r="N92" s="11">
        <v>0</v>
      </c>
      <c r="O92" s="11">
        <v>1</v>
      </c>
      <c r="P92" s="11">
        <v>0</v>
      </c>
      <c r="Q92" s="11">
        <v>0</v>
      </c>
      <c r="R92" s="11">
        <v>737</v>
      </c>
      <c r="S92" s="11">
        <v>0</v>
      </c>
      <c r="T92" s="11">
        <v>737</v>
      </c>
      <c r="U92" s="11">
        <v>0</v>
      </c>
      <c r="V92" s="5">
        <v>0</v>
      </c>
      <c r="W92" s="51"/>
      <c r="X92" s="11"/>
      <c r="Y92" s="11"/>
      <c r="Z92" s="11"/>
      <c r="AA92" s="11"/>
      <c r="AB92" s="11"/>
      <c r="AC92" s="11"/>
      <c r="AD92" s="11"/>
      <c r="AE92" s="11"/>
      <c r="AF92" s="5"/>
      <c r="AG92" s="51"/>
      <c r="AH92" s="11"/>
      <c r="AI92" s="11"/>
      <c r="AJ92" s="11"/>
      <c r="AK92" s="11"/>
      <c r="AL92" s="11"/>
      <c r="AM92" s="11"/>
      <c r="AN92" s="11"/>
      <c r="AO92" s="11"/>
      <c r="AP92" s="5"/>
      <c r="AQ92" s="51"/>
      <c r="AR92" s="11"/>
      <c r="AS92" s="11"/>
      <c r="AT92" s="11"/>
      <c r="AU92" s="11"/>
      <c r="AV92" s="11"/>
      <c r="AW92" s="11"/>
      <c r="AX92" s="11"/>
      <c r="AY92" s="11"/>
      <c r="AZ92" s="5"/>
      <c r="BA92" s="86"/>
      <c r="BB92" s="11"/>
      <c r="BC92" s="11"/>
      <c r="BD92" s="11"/>
      <c r="BE92" s="11"/>
      <c r="BF92" s="11"/>
      <c r="BG92" s="11"/>
      <c r="BH92" s="11"/>
      <c r="BI92" s="11"/>
      <c r="BJ92" s="97"/>
      <c r="BK92" s="51"/>
      <c r="BL92" s="10"/>
      <c r="BM92" s="10"/>
      <c r="BN92" s="10"/>
      <c r="BO92" s="58"/>
      <c r="BP92" s="86"/>
      <c r="BQ92" s="11"/>
      <c r="BR92" s="11"/>
      <c r="BS92" s="11"/>
      <c r="BT92" s="11"/>
      <c r="BU92" s="11"/>
      <c r="BV92" s="11"/>
      <c r="BW92" s="11"/>
      <c r="BX92" s="11"/>
      <c r="BY92" s="97"/>
      <c r="BZ92" s="51"/>
      <c r="CA92" s="11"/>
      <c r="CB92" s="11"/>
      <c r="CC92" s="11"/>
      <c r="CD92" s="11"/>
      <c r="CE92" s="11"/>
      <c r="CF92" s="11"/>
      <c r="CG92" s="11"/>
      <c r="CH92" s="11"/>
      <c r="CI92" s="5"/>
      <c r="CJ92" s="86"/>
      <c r="CK92" s="11"/>
      <c r="CL92" s="11"/>
      <c r="CM92" s="11"/>
      <c r="CN92" s="11"/>
      <c r="CO92" s="11"/>
      <c r="CP92" s="11"/>
      <c r="CQ92" s="11"/>
      <c r="CR92" s="11"/>
      <c r="CS92" s="97"/>
      <c r="CT92" s="51"/>
      <c r="CU92" s="11"/>
      <c r="CV92" s="11"/>
      <c r="CW92" s="11"/>
      <c r="CX92" s="11"/>
      <c r="CY92" s="11"/>
      <c r="CZ92" s="11"/>
      <c r="DA92" s="11"/>
      <c r="DB92" s="11"/>
      <c r="DC92" s="5"/>
      <c r="DD92" s="86"/>
      <c r="DE92" s="11"/>
      <c r="DF92" s="11"/>
      <c r="DG92" s="11"/>
      <c r="DH92" s="11"/>
      <c r="DI92" s="11"/>
      <c r="DJ92" s="11"/>
      <c r="DK92" s="11"/>
      <c r="DL92" s="11"/>
      <c r="DM92" s="5"/>
      <c r="DN92" s="51"/>
      <c r="DO92" s="11"/>
      <c r="DP92" s="11"/>
      <c r="DQ92" s="11"/>
      <c r="DR92" s="11"/>
      <c r="DS92" s="11"/>
      <c r="DT92" s="11"/>
      <c r="DU92" s="11"/>
      <c r="DV92" s="11"/>
      <c r="DW92" s="97"/>
      <c r="DX92" s="51"/>
      <c r="DY92" s="11"/>
      <c r="DZ92" s="11"/>
      <c r="EA92" s="11"/>
      <c r="EB92" s="5"/>
      <c r="EC92" s="86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5"/>
      <c r="ER92" s="5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5"/>
      <c r="FG92" s="86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97"/>
      <c r="FV92" s="51"/>
      <c r="FW92" s="10"/>
      <c r="FX92" s="10"/>
      <c r="FY92" s="10"/>
      <c r="FZ92" s="10"/>
      <c r="GA92" s="11"/>
      <c r="GB92" s="10"/>
      <c r="GC92" s="10"/>
      <c r="GD92" s="10"/>
      <c r="GE92" s="58"/>
    </row>
    <row r="93" spans="1:187" s="1" customFormat="1" x14ac:dyDescent="0.25">
      <c r="A93" s="217">
        <v>16</v>
      </c>
      <c r="B93" s="25" t="s">
        <v>20</v>
      </c>
      <c r="C93" s="64">
        <f t="shared" si="80"/>
        <v>2657691</v>
      </c>
      <c r="D93" s="64">
        <f t="shared" si="76"/>
        <v>619294</v>
      </c>
      <c r="E93" s="14">
        <f t="shared" si="77"/>
        <v>620225</v>
      </c>
      <c r="F93" s="14">
        <f t="shared" si="78"/>
        <v>600035</v>
      </c>
      <c r="G93" s="95">
        <f t="shared" si="79"/>
        <v>818137</v>
      </c>
      <c r="H93" s="64">
        <f t="shared" si="81"/>
        <v>1831602</v>
      </c>
      <c r="I93" s="14">
        <f t="shared" si="82"/>
        <v>481768</v>
      </c>
      <c r="J93" s="14">
        <f t="shared" si="83"/>
        <v>452604</v>
      </c>
      <c r="K93" s="14">
        <f t="shared" si="84"/>
        <v>446958</v>
      </c>
      <c r="L93" s="2">
        <f t="shared" si="85"/>
        <v>450272</v>
      </c>
      <c r="M93" s="80">
        <v>906</v>
      </c>
      <c r="N93" s="49">
        <v>180</v>
      </c>
      <c r="O93" s="49">
        <v>241</v>
      </c>
      <c r="P93" s="49">
        <v>242</v>
      </c>
      <c r="Q93" s="49">
        <v>243</v>
      </c>
      <c r="R93" s="49">
        <v>697688</v>
      </c>
      <c r="S93" s="49">
        <v>189749</v>
      </c>
      <c r="T93" s="49">
        <v>169313</v>
      </c>
      <c r="U93" s="49">
        <v>169313</v>
      </c>
      <c r="V93" s="24">
        <v>169313</v>
      </c>
      <c r="W93" s="55">
        <v>11</v>
      </c>
      <c r="X93" s="49">
        <v>8</v>
      </c>
      <c r="Y93" s="49">
        <v>3</v>
      </c>
      <c r="Z93" s="49">
        <v>0</v>
      </c>
      <c r="AA93" s="49">
        <v>0</v>
      </c>
      <c r="AB93" s="49">
        <v>8518</v>
      </c>
      <c r="AC93" s="49">
        <v>6195</v>
      </c>
      <c r="AD93" s="49">
        <v>2323</v>
      </c>
      <c r="AE93" s="49">
        <v>0</v>
      </c>
      <c r="AF93" s="24">
        <v>0</v>
      </c>
      <c r="AG93" s="55">
        <v>21</v>
      </c>
      <c r="AH93" s="49">
        <v>19</v>
      </c>
      <c r="AI93" s="49">
        <v>2</v>
      </c>
      <c r="AJ93" s="49">
        <v>0</v>
      </c>
      <c r="AK93" s="49">
        <v>0</v>
      </c>
      <c r="AL93" s="49">
        <v>34878</v>
      </c>
      <c r="AM93" s="49">
        <v>31556</v>
      </c>
      <c r="AN93" s="49">
        <v>3322</v>
      </c>
      <c r="AO93" s="49">
        <v>0</v>
      </c>
      <c r="AP93" s="24">
        <v>0</v>
      </c>
      <c r="AQ93" s="55">
        <v>95</v>
      </c>
      <c r="AR93" s="49">
        <v>10</v>
      </c>
      <c r="AS93" s="49">
        <v>28</v>
      </c>
      <c r="AT93" s="49">
        <v>28</v>
      </c>
      <c r="AU93" s="49">
        <v>29</v>
      </c>
      <c r="AV93" s="49">
        <v>90268</v>
      </c>
      <c r="AW93" s="49">
        <v>9256</v>
      </c>
      <c r="AX93" s="49">
        <v>25900</v>
      </c>
      <c r="AY93" s="49">
        <v>25900</v>
      </c>
      <c r="AZ93" s="24">
        <v>29212</v>
      </c>
      <c r="BA93" s="80">
        <v>129</v>
      </c>
      <c r="BB93" s="49">
        <v>63</v>
      </c>
      <c r="BC93" s="49">
        <v>22</v>
      </c>
      <c r="BD93" s="49">
        <v>22</v>
      </c>
      <c r="BE93" s="49">
        <v>22</v>
      </c>
      <c r="BF93" s="49">
        <v>228662</v>
      </c>
      <c r="BG93" s="49">
        <v>59020</v>
      </c>
      <c r="BH93" s="49">
        <v>56547</v>
      </c>
      <c r="BI93" s="49">
        <v>56547</v>
      </c>
      <c r="BJ93" s="99">
        <v>56548</v>
      </c>
      <c r="BK93" s="55">
        <f t="shared" si="86"/>
        <v>771588</v>
      </c>
      <c r="BL93" s="106">
        <f>BV93+CF93+CP93+CZ93</f>
        <v>185992</v>
      </c>
      <c r="BM93" s="106">
        <f t="shared" ref="BM93:BO93" si="91">BW93+CG93+CQ93+DA93</f>
        <v>195199</v>
      </c>
      <c r="BN93" s="106">
        <f t="shared" si="91"/>
        <v>195198</v>
      </c>
      <c r="BO93" s="107">
        <f t="shared" si="91"/>
        <v>195199</v>
      </c>
      <c r="BP93" s="80">
        <v>142</v>
      </c>
      <c r="BQ93" s="49">
        <v>36</v>
      </c>
      <c r="BR93" s="49">
        <v>35</v>
      </c>
      <c r="BS93" s="49">
        <v>35</v>
      </c>
      <c r="BT93" s="49">
        <v>36</v>
      </c>
      <c r="BU93" s="49">
        <v>635088</v>
      </c>
      <c r="BV93" s="49">
        <v>151867</v>
      </c>
      <c r="BW93" s="49">
        <v>161074</v>
      </c>
      <c r="BX93" s="49">
        <v>161073</v>
      </c>
      <c r="BY93" s="99">
        <v>161074</v>
      </c>
      <c r="BZ93" s="55">
        <v>0</v>
      </c>
      <c r="CA93" s="49">
        <v>0</v>
      </c>
      <c r="CB93" s="49">
        <v>0</v>
      </c>
      <c r="CC93" s="49">
        <v>0</v>
      </c>
      <c r="CD93" s="49">
        <v>0</v>
      </c>
      <c r="CE93" s="49">
        <v>0</v>
      </c>
      <c r="CF93" s="49">
        <v>0</v>
      </c>
      <c r="CG93" s="49">
        <v>0</v>
      </c>
      <c r="CH93" s="49">
        <v>0</v>
      </c>
      <c r="CI93" s="24">
        <v>0</v>
      </c>
      <c r="CJ93" s="80">
        <v>0</v>
      </c>
      <c r="CK93" s="49">
        <v>0</v>
      </c>
      <c r="CL93" s="49">
        <v>0</v>
      </c>
      <c r="CM93" s="49">
        <v>0</v>
      </c>
      <c r="CN93" s="49">
        <v>0</v>
      </c>
      <c r="CO93" s="49">
        <v>0</v>
      </c>
      <c r="CP93" s="49">
        <v>0</v>
      </c>
      <c r="CQ93" s="49">
        <v>0</v>
      </c>
      <c r="CR93" s="49">
        <v>0</v>
      </c>
      <c r="CS93" s="99">
        <v>0</v>
      </c>
      <c r="CT93" s="55">
        <v>26</v>
      </c>
      <c r="CU93" s="49">
        <v>6</v>
      </c>
      <c r="CV93" s="49">
        <v>6</v>
      </c>
      <c r="CW93" s="49">
        <v>7</v>
      </c>
      <c r="CX93" s="49">
        <v>7</v>
      </c>
      <c r="CY93" s="49">
        <v>136500</v>
      </c>
      <c r="CZ93" s="49">
        <v>34125</v>
      </c>
      <c r="DA93" s="49">
        <v>34125</v>
      </c>
      <c r="DB93" s="49">
        <v>34125</v>
      </c>
      <c r="DC93" s="24">
        <v>34125</v>
      </c>
      <c r="DD93" s="80">
        <v>13</v>
      </c>
      <c r="DE93" s="49">
        <v>3</v>
      </c>
      <c r="DF93" s="49">
        <v>2</v>
      </c>
      <c r="DG93" s="49">
        <v>2</v>
      </c>
      <c r="DH93" s="49">
        <v>6</v>
      </c>
      <c r="DI93" s="49">
        <v>501520</v>
      </c>
      <c r="DJ93" s="49">
        <v>97202</v>
      </c>
      <c r="DK93" s="49">
        <v>94069</v>
      </c>
      <c r="DL93" s="49">
        <v>94069</v>
      </c>
      <c r="DM93" s="24">
        <v>216180</v>
      </c>
      <c r="DN93" s="55">
        <v>11</v>
      </c>
      <c r="DO93" s="49">
        <v>1</v>
      </c>
      <c r="DP93" s="49">
        <v>2</v>
      </c>
      <c r="DQ93" s="49">
        <v>1</v>
      </c>
      <c r="DR93" s="49">
        <v>7</v>
      </c>
      <c r="DS93" s="49">
        <v>161211</v>
      </c>
      <c r="DT93" s="49">
        <v>13553</v>
      </c>
      <c r="DU93" s="49">
        <v>28096</v>
      </c>
      <c r="DV93" s="49">
        <v>13553</v>
      </c>
      <c r="DW93" s="99">
        <v>106009</v>
      </c>
      <c r="DX93" s="64">
        <f>DY93+DZ93+EB93+EA93</f>
        <v>163358</v>
      </c>
      <c r="DY93" s="14">
        <f>EN93+FC93+FR93</f>
        <v>26771</v>
      </c>
      <c r="DZ93" s="14">
        <f>EO93+FD93+FS93</f>
        <v>45456</v>
      </c>
      <c r="EA93" s="14">
        <f>EP93+FE93+FT93</f>
        <v>45455</v>
      </c>
      <c r="EB93" s="2">
        <f>EQ93+FF93+FU93</f>
        <v>45676</v>
      </c>
      <c r="EC93" s="80">
        <v>259</v>
      </c>
      <c r="ED93" s="49">
        <v>33</v>
      </c>
      <c r="EE93" s="49">
        <v>75</v>
      </c>
      <c r="EF93" s="49">
        <v>75</v>
      </c>
      <c r="EG93" s="49">
        <v>76</v>
      </c>
      <c r="EH93" s="49">
        <v>737</v>
      </c>
      <c r="EI93" s="49">
        <v>121</v>
      </c>
      <c r="EJ93" s="49">
        <v>205</v>
      </c>
      <c r="EK93" s="49">
        <v>205</v>
      </c>
      <c r="EL93" s="49">
        <v>206</v>
      </c>
      <c r="EM93" s="49">
        <v>163358</v>
      </c>
      <c r="EN93" s="49">
        <v>26771</v>
      </c>
      <c r="EO93" s="49">
        <v>45456</v>
      </c>
      <c r="EP93" s="49">
        <v>45455</v>
      </c>
      <c r="EQ93" s="24">
        <v>45676</v>
      </c>
      <c r="ER93" s="55">
        <v>0</v>
      </c>
      <c r="ES93" s="49">
        <v>0</v>
      </c>
      <c r="ET93" s="49">
        <v>0</v>
      </c>
      <c r="EU93" s="49">
        <v>0</v>
      </c>
      <c r="EV93" s="49">
        <v>0</v>
      </c>
      <c r="EW93" s="49">
        <v>0</v>
      </c>
      <c r="EX93" s="49">
        <v>0</v>
      </c>
      <c r="EY93" s="49">
        <v>0</v>
      </c>
      <c r="EZ93" s="49">
        <v>0</v>
      </c>
      <c r="FA93" s="49">
        <v>0</v>
      </c>
      <c r="FB93" s="49">
        <v>0</v>
      </c>
      <c r="FC93" s="49">
        <v>0</v>
      </c>
      <c r="FD93" s="49">
        <v>0</v>
      </c>
      <c r="FE93" s="49">
        <v>0</v>
      </c>
      <c r="FF93" s="24">
        <v>0</v>
      </c>
      <c r="FG93" s="80">
        <f t="shared" si="88"/>
        <v>0</v>
      </c>
      <c r="FH93" s="49"/>
      <c r="FI93" s="49"/>
      <c r="FJ93" s="49"/>
      <c r="FK93" s="49"/>
      <c r="FL93" s="49">
        <f t="shared" si="89"/>
        <v>0</v>
      </c>
      <c r="FM93" s="49"/>
      <c r="FN93" s="49"/>
      <c r="FO93" s="49"/>
      <c r="FP93" s="49"/>
      <c r="FQ93" s="49">
        <f t="shared" si="90"/>
        <v>0</v>
      </c>
      <c r="FR93" s="49"/>
      <c r="FS93" s="49"/>
      <c r="FT93" s="49"/>
      <c r="FU93" s="99"/>
      <c r="FV93" s="55">
        <v>0</v>
      </c>
      <c r="FW93" s="23">
        <v>0</v>
      </c>
      <c r="FX93" s="23">
        <v>0</v>
      </c>
      <c r="FY93" s="23">
        <v>0</v>
      </c>
      <c r="FZ93" s="23">
        <v>0</v>
      </c>
      <c r="GA93" s="49">
        <v>0</v>
      </c>
      <c r="GB93" s="23">
        <v>0</v>
      </c>
      <c r="GC93" s="23">
        <v>0</v>
      </c>
      <c r="GD93" s="23">
        <v>0</v>
      </c>
      <c r="GE93" s="39">
        <v>0</v>
      </c>
    </row>
    <row r="94" spans="1:187" s="1" customFormat="1" ht="16.5" customHeight="1" x14ac:dyDescent="0.25">
      <c r="A94" s="231"/>
      <c r="B94" s="27" t="s">
        <v>357</v>
      </c>
      <c r="C94" s="88">
        <f t="shared" si="80"/>
        <v>27977</v>
      </c>
      <c r="D94" s="52">
        <f t="shared" si="76"/>
        <v>0</v>
      </c>
      <c r="E94" s="146">
        <f t="shared" si="77"/>
        <v>8923</v>
      </c>
      <c r="F94" s="146">
        <f t="shared" si="78"/>
        <v>9527</v>
      </c>
      <c r="G94" s="149">
        <f t="shared" si="79"/>
        <v>9527</v>
      </c>
      <c r="H94" s="52">
        <f t="shared" si="81"/>
        <v>27977</v>
      </c>
      <c r="I94" s="146">
        <f t="shared" si="82"/>
        <v>0</v>
      </c>
      <c r="J94" s="146">
        <f t="shared" si="83"/>
        <v>8923</v>
      </c>
      <c r="K94" s="146">
        <f t="shared" si="84"/>
        <v>9527</v>
      </c>
      <c r="L94" s="3">
        <f t="shared" si="85"/>
        <v>9527</v>
      </c>
      <c r="M94" s="81"/>
      <c r="N94" s="146"/>
      <c r="O94" s="146"/>
      <c r="P94" s="146"/>
      <c r="Q94" s="146"/>
      <c r="R94" s="146"/>
      <c r="S94" s="146"/>
      <c r="T94" s="146"/>
      <c r="U94" s="146"/>
      <c r="V94" s="3"/>
      <c r="W94" s="52"/>
      <c r="X94" s="146"/>
      <c r="Y94" s="146"/>
      <c r="Z94" s="146"/>
      <c r="AA94" s="146"/>
      <c r="AB94" s="146"/>
      <c r="AC94" s="146"/>
      <c r="AD94" s="146"/>
      <c r="AE94" s="146"/>
      <c r="AF94" s="3"/>
      <c r="AG94" s="52"/>
      <c r="AH94" s="146"/>
      <c r="AI94" s="146"/>
      <c r="AJ94" s="146"/>
      <c r="AK94" s="146"/>
      <c r="AL94" s="146"/>
      <c r="AM94" s="146"/>
      <c r="AN94" s="146"/>
      <c r="AO94" s="146"/>
      <c r="AP94" s="3"/>
      <c r="AQ94" s="52"/>
      <c r="AR94" s="146"/>
      <c r="AS94" s="146"/>
      <c r="AT94" s="146"/>
      <c r="AU94" s="146"/>
      <c r="AV94" s="146"/>
      <c r="AW94" s="146"/>
      <c r="AX94" s="146"/>
      <c r="AY94" s="146"/>
      <c r="AZ94" s="3"/>
      <c r="BA94" s="81">
        <v>304</v>
      </c>
      <c r="BB94" s="146">
        <v>0</v>
      </c>
      <c r="BC94" s="146">
        <v>124</v>
      </c>
      <c r="BD94" s="146">
        <v>90</v>
      </c>
      <c r="BE94" s="146">
        <v>90</v>
      </c>
      <c r="BF94" s="146">
        <v>27977</v>
      </c>
      <c r="BG94" s="146">
        <v>0</v>
      </c>
      <c r="BH94" s="146">
        <v>8923</v>
      </c>
      <c r="BI94" s="146">
        <v>9527</v>
      </c>
      <c r="BJ94" s="149">
        <v>9527</v>
      </c>
      <c r="BK94" s="52"/>
      <c r="BL94" s="8"/>
      <c r="BM94" s="8"/>
      <c r="BN94" s="8"/>
      <c r="BO94" s="50"/>
      <c r="BP94" s="81"/>
      <c r="BQ94" s="146"/>
      <c r="BR94" s="146"/>
      <c r="BS94" s="146"/>
      <c r="BT94" s="146"/>
      <c r="BU94" s="146"/>
      <c r="BV94" s="146"/>
      <c r="BW94" s="146"/>
      <c r="BX94" s="146"/>
      <c r="BY94" s="149"/>
      <c r="BZ94" s="52"/>
      <c r="CA94" s="146"/>
      <c r="CB94" s="146"/>
      <c r="CC94" s="146"/>
      <c r="CD94" s="146"/>
      <c r="CE94" s="146"/>
      <c r="CF94" s="146"/>
      <c r="CG94" s="146"/>
      <c r="CH94" s="146"/>
      <c r="CI94" s="3"/>
      <c r="CJ94" s="81"/>
      <c r="CK94" s="146"/>
      <c r="CL94" s="146"/>
      <c r="CM94" s="146"/>
      <c r="CN94" s="146"/>
      <c r="CO94" s="146"/>
      <c r="CP94" s="146"/>
      <c r="CQ94" s="146"/>
      <c r="CR94" s="146"/>
      <c r="CS94" s="149"/>
      <c r="CT94" s="52"/>
      <c r="CU94" s="146"/>
      <c r="CV94" s="146"/>
      <c r="CW94" s="146"/>
      <c r="CX94" s="146"/>
      <c r="CY94" s="146"/>
      <c r="CZ94" s="146"/>
      <c r="DA94" s="146"/>
      <c r="DB94" s="146"/>
      <c r="DC94" s="3"/>
      <c r="DD94" s="81"/>
      <c r="DE94" s="146"/>
      <c r="DF94" s="146"/>
      <c r="DG94" s="146"/>
      <c r="DH94" s="146"/>
      <c r="DI94" s="146"/>
      <c r="DJ94" s="146"/>
      <c r="DK94" s="146"/>
      <c r="DL94" s="146"/>
      <c r="DM94" s="3"/>
      <c r="DN94" s="52"/>
      <c r="DO94" s="146"/>
      <c r="DP94" s="146"/>
      <c r="DQ94" s="146"/>
      <c r="DR94" s="146"/>
      <c r="DS94" s="146"/>
      <c r="DT94" s="146"/>
      <c r="DU94" s="146"/>
      <c r="DV94" s="146"/>
      <c r="DW94" s="149"/>
      <c r="DX94" s="52"/>
      <c r="DY94" s="146"/>
      <c r="DZ94" s="146"/>
      <c r="EA94" s="146"/>
      <c r="EB94" s="3"/>
      <c r="EC94" s="81"/>
      <c r="ED94" s="146"/>
      <c r="EE94" s="146"/>
      <c r="EF94" s="146"/>
      <c r="EG94" s="146"/>
      <c r="EH94" s="146"/>
      <c r="EI94" s="146"/>
      <c r="EJ94" s="146"/>
      <c r="EK94" s="146"/>
      <c r="EL94" s="146"/>
      <c r="EM94" s="146"/>
      <c r="EN94" s="146"/>
      <c r="EO94" s="146"/>
      <c r="EP94" s="146"/>
      <c r="EQ94" s="3"/>
      <c r="ER94" s="52"/>
      <c r="ES94" s="146"/>
      <c r="ET94" s="146"/>
      <c r="EU94" s="146"/>
      <c r="EV94" s="146"/>
      <c r="EW94" s="146"/>
      <c r="EX94" s="146"/>
      <c r="EY94" s="146"/>
      <c r="EZ94" s="146"/>
      <c r="FA94" s="146"/>
      <c r="FB94" s="146"/>
      <c r="FC94" s="146"/>
      <c r="FD94" s="146"/>
      <c r="FE94" s="146"/>
      <c r="FF94" s="3"/>
      <c r="FG94" s="81"/>
      <c r="FH94" s="146"/>
      <c r="FI94" s="146"/>
      <c r="FJ94" s="146"/>
      <c r="FK94" s="146"/>
      <c r="FL94" s="146"/>
      <c r="FM94" s="146"/>
      <c r="FN94" s="146"/>
      <c r="FO94" s="146"/>
      <c r="FP94" s="146"/>
      <c r="FQ94" s="146"/>
      <c r="FR94" s="146"/>
      <c r="FS94" s="146"/>
      <c r="FT94" s="146"/>
      <c r="FU94" s="149"/>
      <c r="FV94" s="52"/>
      <c r="FW94" s="8"/>
      <c r="FX94" s="8"/>
      <c r="FY94" s="8"/>
      <c r="FZ94" s="8"/>
      <c r="GA94" s="146"/>
      <c r="GB94" s="8"/>
      <c r="GC94" s="8"/>
      <c r="GD94" s="8"/>
      <c r="GE94" s="50"/>
    </row>
    <row r="95" spans="1:187" s="1" customFormat="1" ht="16.5" thickBot="1" x14ac:dyDescent="0.3">
      <c r="A95" s="220"/>
      <c r="B95" s="125" t="s">
        <v>69</v>
      </c>
      <c r="C95" s="51">
        <f t="shared" si="80"/>
        <v>3443</v>
      </c>
      <c r="D95" s="51">
        <f t="shared" si="76"/>
        <v>1399</v>
      </c>
      <c r="E95" s="11">
        <f t="shared" si="77"/>
        <v>584</v>
      </c>
      <c r="F95" s="11">
        <f t="shared" si="78"/>
        <v>657</v>
      </c>
      <c r="G95" s="97">
        <f t="shared" si="79"/>
        <v>803</v>
      </c>
      <c r="H95" s="51">
        <f t="shared" si="81"/>
        <v>3443</v>
      </c>
      <c r="I95" s="11">
        <f t="shared" si="82"/>
        <v>1399</v>
      </c>
      <c r="J95" s="11">
        <f t="shared" si="83"/>
        <v>584</v>
      </c>
      <c r="K95" s="11">
        <f t="shared" si="84"/>
        <v>657</v>
      </c>
      <c r="L95" s="5">
        <f t="shared" si="85"/>
        <v>803</v>
      </c>
      <c r="M95" s="81">
        <v>45</v>
      </c>
      <c r="N95" s="6">
        <v>17</v>
      </c>
      <c r="O95" s="6">
        <v>8</v>
      </c>
      <c r="P95" s="6">
        <v>9</v>
      </c>
      <c r="Q95" s="6">
        <v>11</v>
      </c>
      <c r="R95" s="6">
        <v>3443</v>
      </c>
      <c r="S95" s="6">
        <v>1399</v>
      </c>
      <c r="T95" s="6">
        <v>584</v>
      </c>
      <c r="U95" s="6">
        <v>657</v>
      </c>
      <c r="V95" s="3">
        <v>803</v>
      </c>
      <c r="W95" s="52"/>
      <c r="X95" s="6"/>
      <c r="Y95" s="6"/>
      <c r="Z95" s="6"/>
      <c r="AA95" s="6"/>
      <c r="AB95" s="6"/>
      <c r="AC95" s="6"/>
      <c r="AD95" s="6"/>
      <c r="AE95" s="6"/>
      <c r="AF95" s="3"/>
      <c r="AG95" s="52"/>
      <c r="AH95" s="6"/>
      <c r="AI95" s="6"/>
      <c r="AJ95" s="6"/>
      <c r="AK95" s="6"/>
      <c r="AL95" s="6"/>
      <c r="AM95" s="6"/>
      <c r="AN95" s="6"/>
      <c r="AO95" s="6"/>
      <c r="AP95" s="3"/>
      <c r="AQ95" s="52"/>
      <c r="AR95" s="6"/>
      <c r="AS95" s="6"/>
      <c r="AT95" s="6"/>
      <c r="AU95" s="6"/>
      <c r="AV95" s="6"/>
      <c r="AW95" s="6"/>
      <c r="AX95" s="6"/>
      <c r="AY95" s="6"/>
      <c r="AZ95" s="3"/>
      <c r="BA95" s="81"/>
      <c r="BB95" s="6"/>
      <c r="BC95" s="6"/>
      <c r="BD95" s="6"/>
      <c r="BE95" s="6"/>
      <c r="BF95" s="6"/>
      <c r="BG95" s="6"/>
      <c r="BH95" s="6"/>
      <c r="BI95" s="6"/>
      <c r="BJ95" s="96"/>
      <c r="BK95" s="52"/>
      <c r="BL95" s="8"/>
      <c r="BM95" s="8"/>
      <c r="BN95" s="8"/>
      <c r="BO95" s="50"/>
      <c r="BP95" s="81"/>
      <c r="BQ95" s="6"/>
      <c r="BR95" s="6"/>
      <c r="BS95" s="6"/>
      <c r="BT95" s="6"/>
      <c r="BU95" s="6"/>
      <c r="BV95" s="6"/>
      <c r="BW95" s="6"/>
      <c r="BX95" s="6"/>
      <c r="BY95" s="96"/>
      <c r="BZ95" s="52"/>
      <c r="CA95" s="6"/>
      <c r="CB95" s="6"/>
      <c r="CC95" s="6"/>
      <c r="CD95" s="6"/>
      <c r="CE95" s="6"/>
      <c r="CF95" s="6"/>
      <c r="CG95" s="6"/>
      <c r="CH95" s="6"/>
      <c r="CI95" s="3"/>
      <c r="CJ95" s="81"/>
      <c r="CK95" s="6"/>
      <c r="CL95" s="6"/>
      <c r="CM95" s="6"/>
      <c r="CN95" s="6"/>
      <c r="CO95" s="6"/>
      <c r="CP95" s="6"/>
      <c r="CQ95" s="6"/>
      <c r="CR95" s="6"/>
      <c r="CS95" s="96"/>
      <c r="CT95" s="52"/>
      <c r="CU95" s="6"/>
      <c r="CV95" s="6"/>
      <c r="CW95" s="6"/>
      <c r="CX95" s="6"/>
      <c r="CY95" s="6"/>
      <c r="CZ95" s="6"/>
      <c r="DA95" s="6"/>
      <c r="DB95" s="6"/>
      <c r="DC95" s="3"/>
      <c r="DD95" s="81"/>
      <c r="DE95" s="6"/>
      <c r="DF95" s="6"/>
      <c r="DG95" s="6"/>
      <c r="DH95" s="6"/>
      <c r="DI95" s="6"/>
      <c r="DJ95" s="6"/>
      <c r="DK95" s="6"/>
      <c r="DL95" s="6"/>
      <c r="DM95" s="3"/>
      <c r="DN95" s="52"/>
      <c r="DO95" s="6"/>
      <c r="DP95" s="6"/>
      <c r="DQ95" s="6"/>
      <c r="DR95" s="6"/>
      <c r="DS95" s="6"/>
      <c r="DT95" s="6"/>
      <c r="DU95" s="6"/>
      <c r="DV95" s="6"/>
      <c r="DW95" s="96"/>
      <c r="DX95" s="52"/>
      <c r="DY95" s="6"/>
      <c r="DZ95" s="6"/>
      <c r="EA95" s="6"/>
      <c r="EB95" s="3"/>
      <c r="EC95" s="81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3"/>
      <c r="ER95" s="52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3"/>
      <c r="FG95" s="81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96"/>
      <c r="FV95" s="52"/>
      <c r="FW95" s="8"/>
      <c r="FX95" s="8"/>
      <c r="FY95" s="8"/>
      <c r="FZ95" s="8"/>
      <c r="GA95" s="6"/>
      <c r="GB95" s="8"/>
      <c r="GC95" s="8"/>
      <c r="GD95" s="8"/>
      <c r="GE95" s="50"/>
    </row>
    <row r="96" spans="1:187" s="1" customFormat="1" ht="18" customHeight="1" thickBot="1" x14ac:dyDescent="0.3">
      <c r="A96" s="45">
        <v>17</v>
      </c>
      <c r="B96" s="126" t="s">
        <v>99</v>
      </c>
      <c r="C96" s="69">
        <f t="shared" si="80"/>
        <v>578164</v>
      </c>
      <c r="D96" s="69">
        <f t="shared" si="76"/>
        <v>0</v>
      </c>
      <c r="E96" s="48">
        <f t="shared" si="77"/>
        <v>192722</v>
      </c>
      <c r="F96" s="48">
        <f t="shared" si="78"/>
        <v>192721</v>
      </c>
      <c r="G96" s="76">
        <f t="shared" si="79"/>
        <v>192721</v>
      </c>
      <c r="H96" s="69">
        <f t="shared" si="81"/>
        <v>578164</v>
      </c>
      <c r="I96" s="48">
        <f t="shared" si="82"/>
        <v>0</v>
      </c>
      <c r="J96" s="48">
        <f t="shared" si="83"/>
        <v>192722</v>
      </c>
      <c r="K96" s="48">
        <f t="shared" si="84"/>
        <v>192721</v>
      </c>
      <c r="L96" s="22">
        <f t="shared" si="85"/>
        <v>192721</v>
      </c>
      <c r="M96" s="83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4">
        <v>0</v>
      </c>
      <c r="W96" s="44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4">
        <v>0</v>
      </c>
      <c r="AG96" s="44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4">
        <v>0</v>
      </c>
      <c r="AQ96" s="44">
        <v>0</v>
      </c>
      <c r="AR96" s="17">
        <v>0</v>
      </c>
      <c r="AS96" s="17">
        <v>0</v>
      </c>
      <c r="AT96" s="17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4">
        <v>0</v>
      </c>
      <c r="BA96" s="83">
        <v>3960</v>
      </c>
      <c r="BB96" s="17">
        <v>0</v>
      </c>
      <c r="BC96" s="17">
        <v>1320</v>
      </c>
      <c r="BD96" s="17">
        <v>1320</v>
      </c>
      <c r="BE96" s="17">
        <v>1320</v>
      </c>
      <c r="BF96" s="17">
        <v>578164</v>
      </c>
      <c r="BG96" s="17">
        <v>0</v>
      </c>
      <c r="BH96" s="17">
        <v>192722</v>
      </c>
      <c r="BI96" s="17">
        <v>192721</v>
      </c>
      <c r="BJ96" s="101">
        <v>192721</v>
      </c>
      <c r="BK96" s="44"/>
      <c r="BL96" s="16"/>
      <c r="BM96" s="16"/>
      <c r="BN96" s="16"/>
      <c r="BO96" s="68"/>
      <c r="BP96" s="83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17">
        <v>0</v>
      </c>
      <c r="BW96" s="17">
        <v>0</v>
      </c>
      <c r="BX96" s="17">
        <v>0</v>
      </c>
      <c r="BY96" s="101">
        <v>0</v>
      </c>
      <c r="BZ96" s="44">
        <v>0</v>
      </c>
      <c r="CA96" s="17">
        <v>0</v>
      </c>
      <c r="CB96" s="17">
        <v>0</v>
      </c>
      <c r="CC96" s="17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4">
        <v>0</v>
      </c>
      <c r="CJ96" s="83">
        <v>0</v>
      </c>
      <c r="CK96" s="17">
        <v>0</v>
      </c>
      <c r="CL96" s="17">
        <v>0</v>
      </c>
      <c r="CM96" s="17">
        <v>0</v>
      </c>
      <c r="CN96" s="17">
        <v>0</v>
      </c>
      <c r="CO96" s="17">
        <v>0</v>
      </c>
      <c r="CP96" s="17">
        <v>0</v>
      </c>
      <c r="CQ96" s="17">
        <v>0</v>
      </c>
      <c r="CR96" s="17">
        <v>0</v>
      </c>
      <c r="CS96" s="101">
        <v>0</v>
      </c>
      <c r="CT96" s="44">
        <v>0</v>
      </c>
      <c r="CU96" s="17">
        <v>0</v>
      </c>
      <c r="CV96" s="17">
        <v>0</v>
      </c>
      <c r="CW96" s="17">
        <v>0</v>
      </c>
      <c r="CX96" s="17">
        <v>0</v>
      </c>
      <c r="CY96" s="17">
        <v>0</v>
      </c>
      <c r="CZ96" s="17">
        <v>0</v>
      </c>
      <c r="DA96" s="17">
        <v>0</v>
      </c>
      <c r="DB96" s="17">
        <v>0</v>
      </c>
      <c r="DC96" s="4">
        <v>0</v>
      </c>
      <c r="DD96" s="83">
        <v>0</v>
      </c>
      <c r="DE96" s="17">
        <v>0</v>
      </c>
      <c r="DF96" s="17">
        <v>0</v>
      </c>
      <c r="DG96" s="17">
        <v>0</v>
      </c>
      <c r="DH96" s="17">
        <v>0</v>
      </c>
      <c r="DI96" s="17">
        <v>0</v>
      </c>
      <c r="DJ96" s="17">
        <v>0</v>
      </c>
      <c r="DK96" s="17">
        <v>0</v>
      </c>
      <c r="DL96" s="17">
        <v>0</v>
      </c>
      <c r="DM96" s="4">
        <v>0</v>
      </c>
      <c r="DN96" s="44">
        <v>0</v>
      </c>
      <c r="DO96" s="17">
        <v>0</v>
      </c>
      <c r="DP96" s="17">
        <v>0</v>
      </c>
      <c r="DQ96" s="17">
        <v>0</v>
      </c>
      <c r="DR96" s="17">
        <v>0</v>
      </c>
      <c r="DS96" s="17">
        <v>0</v>
      </c>
      <c r="DT96" s="17">
        <v>0</v>
      </c>
      <c r="DU96" s="17">
        <v>0</v>
      </c>
      <c r="DV96" s="17">
        <v>0</v>
      </c>
      <c r="DW96" s="101">
        <v>0</v>
      </c>
      <c r="DX96" s="44"/>
      <c r="DY96" s="17"/>
      <c r="DZ96" s="17"/>
      <c r="EA96" s="17"/>
      <c r="EB96" s="4"/>
      <c r="EC96" s="83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4"/>
      <c r="ER96" s="44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4"/>
      <c r="FG96" s="83"/>
      <c r="FH96" s="17"/>
      <c r="FI96" s="17"/>
      <c r="FJ96" s="17"/>
      <c r="FK96" s="17"/>
      <c r="FL96" s="17"/>
      <c r="FM96" s="17"/>
      <c r="FN96" s="17"/>
      <c r="FO96" s="17"/>
      <c r="FP96" s="17"/>
      <c r="FQ96" s="17"/>
      <c r="FR96" s="17"/>
      <c r="FS96" s="17"/>
      <c r="FT96" s="17"/>
      <c r="FU96" s="101"/>
      <c r="FV96" s="44">
        <v>0</v>
      </c>
      <c r="FW96" s="16">
        <v>0</v>
      </c>
      <c r="FX96" s="16">
        <v>0</v>
      </c>
      <c r="FY96" s="16">
        <v>0</v>
      </c>
      <c r="FZ96" s="16">
        <v>0</v>
      </c>
      <c r="GA96" s="17">
        <v>0</v>
      </c>
      <c r="GB96" s="16">
        <v>0</v>
      </c>
      <c r="GC96" s="16">
        <v>0</v>
      </c>
      <c r="GD96" s="16">
        <v>0</v>
      </c>
      <c r="GE96" s="68">
        <v>0</v>
      </c>
    </row>
    <row r="97" spans="1:187" s="1" customFormat="1" ht="32.25" thickBot="1" x14ac:dyDescent="0.3">
      <c r="A97" s="15">
        <v>18</v>
      </c>
      <c r="B97" s="124" t="s">
        <v>21</v>
      </c>
      <c r="C97" s="44">
        <f t="shared" si="80"/>
        <v>666848</v>
      </c>
      <c r="D97" s="44">
        <f t="shared" si="76"/>
        <v>76521</v>
      </c>
      <c r="E97" s="17">
        <f t="shared" si="77"/>
        <v>199506</v>
      </c>
      <c r="F97" s="17">
        <f t="shared" si="78"/>
        <v>233397</v>
      </c>
      <c r="G97" s="101">
        <f t="shared" si="79"/>
        <v>157424</v>
      </c>
      <c r="H97" s="44">
        <f t="shared" si="81"/>
        <v>331805</v>
      </c>
      <c r="I97" s="17">
        <f t="shared" si="82"/>
        <v>45205</v>
      </c>
      <c r="J97" s="17">
        <f t="shared" si="83"/>
        <v>132766</v>
      </c>
      <c r="K97" s="17">
        <f t="shared" si="84"/>
        <v>106795</v>
      </c>
      <c r="L97" s="4">
        <f t="shared" si="85"/>
        <v>47039</v>
      </c>
      <c r="M97" s="84">
        <v>782</v>
      </c>
      <c r="N97" s="48">
        <v>32</v>
      </c>
      <c r="O97" s="48">
        <v>360</v>
      </c>
      <c r="P97" s="48">
        <v>270</v>
      </c>
      <c r="Q97" s="48">
        <v>120</v>
      </c>
      <c r="R97" s="48">
        <v>247128</v>
      </c>
      <c r="S97" s="48">
        <v>10090</v>
      </c>
      <c r="T97" s="48">
        <v>112718</v>
      </c>
      <c r="U97" s="48">
        <v>86747</v>
      </c>
      <c r="V97" s="22">
        <v>37573</v>
      </c>
      <c r="W97" s="69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22">
        <v>0</v>
      </c>
      <c r="AG97" s="69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22">
        <v>0</v>
      </c>
      <c r="AQ97" s="69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22">
        <v>0</v>
      </c>
      <c r="BA97" s="84">
        <v>110</v>
      </c>
      <c r="BB97" s="48">
        <v>50</v>
      </c>
      <c r="BC97" s="48">
        <v>25</v>
      </c>
      <c r="BD97" s="48">
        <v>25</v>
      </c>
      <c r="BE97" s="48">
        <v>10</v>
      </c>
      <c r="BF97" s="48">
        <v>84677</v>
      </c>
      <c r="BG97" s="48">
        <v>35115</v>
      </c>
      <c r="BH97" s="48">
        <v>20048</v>
      </c>
      <c r="BI97" s="48">
        <v>20048</v>
      </c>
      <c r="BJ97" s="76">
        <v>9466</v>
      </c>
      <c r="BK97" s="69"/>
      <c r="BL97" s="18"/>
      <c r="BM97" s="18"/>
      <c r="BN97" s="18"/>
      <c r="BO97" s="70"/>
      <c r="BP97" s="84">
        <v>0</v>
      </c>
      <c r="BQ97" s="48">
        <v>0</v>
      </c>
      <c r="BR97" s="48">
        <v>0</v>
      </c>
      <c r="BS97" s="48">
        <v>0</v>
      </c>
      <c r="BT97" s="48">
        <v>0</v>
      </c>
      <c r="BU97" s="48">
        <v>0</v>
      </c>
      <c r="BV97" s="48">
        <v>0</v>
      </c>
      <c r="BW97" s="48">
        <v>0</v>
      </c>
      <c r="BX97" s="48">
        <v>0</v>
      </c>
      <c r="BY97" s="76">
        <v>0</v>
      </c>
      <c r="BZ97" s="69">
        <v>0</v>
      </c>
      <c r="CA97" s="48">
        <v>0</v>
      </c>
      <c r="CB97" s="48">
        <v>0</v>
      </c>
      <c r="CC97" s="48">
        <v>0</v>
      </c>
      <c r="CD97" s="48">
        <v>0</v>
      </c>
      <c r="CE97" s="48">
        <v>0</v>
      </c>
      <c r="CF97" s="48">
        <v>0</v>
      </c>
      <c r="CG97" s="48">
        <v>0</v>
      </c>
      <c r="CH97" s="48">
        <v>0</v>
      </c>
      <c r="CI97" s="22">
        <v>0</v>
      </c>
      <c r="CJ97" s="84">
        <v>0</v>
      </c>
      <c r="CK97" s="48">
        <v>0</v>
      </c>
      <c r="CL97" s="48">
        <v>0</v>
      </c>
      <c r="CM97" s="48">
        <v>0</v>
      </c>
      <c r="CN97" s="48">
        <v>0</v>
      </c>
      <c r="CO97" s="48">
        <v>0</v>
      </c>
      <c r="CP97" s="48">
        <v>0</v>
      </c>
      <c r="CQ97" s="48">
        <v>0</v>
      </c>
      <c r="CR97" s="48">
        <v>0</v>
      </c>
      <c r="CS97" s="76">
        <v>0</v>
      </c>
      <c r="CT97" s="69">
        <v>0</v>
      </c>
      <c r="CU97" s="48">
        <v>0</v>
      </c>
      <c r="CV97" s="48">
        <v>0</v>
      </c>
      <c r="CW97" s="48">
        <v>0</v>
      </c>
      <c r="CX97" s="48">
        <v>0</v>
      </c>
      <c r="CY97" s="48">
        <v>0</v>
      </c>
      <c r="CZ97" s="48">
        <v>0</v>
      </c>
      <c r="DA97" s="48">
        <v>0</v>
      </c>
      <c r="DB97" s="48">
        <v>0</v>
      </c>
      <c r="DC97" s="22">
        <v>0</v>
      </c>
      <c r="DD97" s="84">
        <v>0</v>
      </c>
      <c r="DE97" s="48">
        <v>0</v>
      </c>
      <c r="DF97" s="48">
        <v>0</v>
      </c>
      <c r="DG97" s="48">
        <v>0</v>
      </c>
      <c r="DH97" s="48">
        <v>0</v>
      </c>
      <c r="DI97" s="48">
        <v>0</v>
      </c>
      <c r="DJ97" s="48">
        <v>0</v>
      </c>
      <c r="DK97" s="48">
        <v>0</v>
      </c>
      <c r="DL97" s="48">
        <v>0</v>
      </c>
      <c r="DM97" s="22">
        <v>0</v>
      </c>
      <c r="DN97" s="69">
        <v>21</v>
      </c>
      <c r="DO97" s="48">
        <v>2</v>
      </c>
      <c r="DP97" s="48">
        <v>4</v>
      </c>
      <c r="DQ97" s="48">
        <v>8</v>
      </c>
      <c r="DR97" s="48">
        <v>7</v>
      </c>
      <c r="DS97" s="48">
        <v>335043</v>
      </c>
      <c r="DT97" s="48">
        <v>31316</v>
      </c>
      <c r="DU97" s="48">
        <v>66740</v>
      </c>
      <c r="DV97" s="48">
        <v>126602</v>
      </c>
      <c r="DW97" s="76">
        <v>110385</v>
      </c>
      <c r="DX97" s="69"/>
      <c r="DY97" s="48"/>
      <c r="DZ97" s="48"/>
      <c r="EA97" s="48"/>
      <c r="EB97" s="22"/>
      <c r="EC97" s="84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22"/>
      <c r="ER97" s="69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22"/>
      <c r="FG97" s="84"/>
      <c r="FH97" s="48"/>
      <c r="FI97" s="48"/>
      <c r="FJ97" s="48"/>
      <c r="FK97" s="48"/>
      <c r="FL97" s="48"/>
      <c r="FM97" s="48"/>
      <c r="FN97" s="48"/>
      <c r="FO97" s="48"/>
      <c r="FP97" s="48"/>
      <c r="FQ97" s="48"/>
      <c r="FR97" s="48"/>
      <c r="FS97" s="48"/>
      <c r="FT97" s="48"/>
      <c r="FU97" s="76"/>
      <c r="FV97" s="69">
        <v>0</v>
      </c>
      <c r="FW97" s="18">
        <v>0</v>
      </c>
      <c r="FX97" s="18">
        <v>0</v>
      </c>
      <c r="FY97" s="18">
        <v>0</v>
      </c>
      <c r="FZ97" s="18">
        <v>0</v>
      </c>
      <c r="GA97" s="48">
        <v>0</v>
      </c>
      <c r="GB97" s="18">
        <v>0</v>
      </c>
      <c r="GC97" s="18">
        <v>0</v>
      </c>
      <c r="GD97" s="18">
        <v>0</v>
      </c>
      <c r="GE97" s="70">
        <v>0</v>
      </c>
    </row>
    <row r="98" spans="1:187" s="1" customFormat="1" ht="16.5" thickBot="1" x14ac:dyDescent="0.3">
      <c r="A98" s="45">
        <v>19</v>
      </c>
      <c r="B98" s="40" t="s">
        <v>22</v>
      </c>
      <c r="C98" s="69">
        <f t="shared" si="80"/>
        <v>0</v>
      </c>
      <c r="D98" s="69">
        <f t="shared" si="76"/>
        <v>0</v>
      </c>
      <c r="E98" s="48">
        <f t="shared" si="77"/>
        <v>0</v>
      </c>
      <c r="F98" s="48">
        <f t="shared" si="78"/>
        <v>0</v>
      </c>
      <c r="G98" s="76">
        <f t="shared" si="79"/>
        <v>0</v>
      </c>
      <c r="H98" s="69">
        <f t="shared" si="81"/>
        <v>0</v>
      </c>
      <c r="I98" s="48">
        <f t="shared" si="82"/>
        <v>0</v>
      </c>
      <c r="J98" s="48">
        <f t="shared" si="83"/>
        <v>0</v>
      </c>
      <c r="K98" s="48">
        <f t="shared" si="84"/>
        <v>0</v>
      </c>
      <c r="L98" s="22">
        <f t="shared" si="85"/>
        <v>0</v>
      </c>
      <c r="M98" s="83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4">
        <v>0</v>
      </c>
      <c r="W98" s="44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4">
        <v>0</v>
      </c>
      <c r="AG98" s="44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4">
        <v>0</v>
      </c>
      <c r="AQ98" s="44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4">
        <v>0</v>
      </c>
      <c r="BA98" s="83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01">
        <v>0</v>
      </c>
      <c r="BK98" s="44"/>
      <c r="BL98" s="16"/>
      <c r="BM98" s="16"/>
      <c r="BN98" s="16"/>
      <c r="BO98" s="68"/>
      <c r="BP98" s="83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01">
        <v>0</v>
      </c>
      <c r="BZ98" s="44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4">
        <v>0</v>
      </c>
      <c r="CJ98" s="83">
        <v>0</v>
      </c>
      <c r="CK98" s="17">
        <v>0</v>
      </c>
      <c r="CL98" s="17">
        <v>0</v>
      </c>
      <c r="CM98" s="17">
        <v>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101">
        <v>0</v>
      </c>
      <c r="CT98" s="44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4">
        <v>0</v>
      </c>
      <c r="DD98" s="83">
        <v>0</v>
      </c>
      <c r="DE98" s="17">
        <v>0</v>
      </c>
      <c r="DF98" s="17">
        <v>0</v>
      </c>
      <c r="DG98" s="17">
        <v>0</v>
      </c>
      <c r="DH98" s="17">
        <v>0</v>
      </c>
      <c r="DI98" s="17">
        <v>0</v>
      </c>
      <c r="DJ98" s="17">
        <v>0</v>
      </c>
      <c r="DK98" s="17">
        <v>0</v>
      </c>
      <c r="DL98" s="17">
        <v>0</v>
      </c>
      <c r="DM98" s="4">
        <v>0</v>
      </c>
      <c r="DN98" s="44">
        <v>0</v>
      </c>
      <c r="DO98" s="17">
        <v>0</v>
      </c>
      <c r="DP98" s="17">
        <v>0</v>
      </c>
      <c r="DQ98" s="17">
        <v>0</v>
      </c>
      <c r="DR98" s="17">
        <v>0</v>
      </c>
      <c r="DS98" s="17">
        <v>0</v>
      </c>
      <c r="DT98" s="17">
        <v>0</v>
      </c>
      <c r="DU98" s="17">
        <v>0</v>
      </c>
      <c r="DV98" s="17">
        <v>0</v>
      </c>
      <c r="DW98" s="101">
        <v>0</v>
      </c>
      <c r="DX98" s="44"/>
      <c r="DY98" s="17"/>
      <c r="DZ98" s="17"/>
      <c r="EA98" s="17"/>
      <c r="EB98" s="4"/>
      <c r="EC98" s="83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4"/>
      <c r="ER98" s="44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4"/>
      <c r="FG98" s="83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01"/>
      <c r="FV98" s="44">
        <v>0</v>
      </c>
      <c r="FW98" s="16">
        <v>0</v>
      </c>
      <c r="FX98" s="16">
        <v>0</v>
      </c>
      <c r="FY98" s="16">
        <v>0</v>
      </c>
      <c r="FZ98" s="16">
        <v>0</v>
      </c>
      <c r="GA98" s="17">
        <v>0</v>
      </c>
      <c r="GB98" s="16">
        <v>0</v>
      </c>
      <c r="GC98" s="16">
        <v>0</v>
      </c>
      <c r="GD98" s="16">
        <v>0</v>
      </c>
      <c r="GE98" s="68">
        <v>0</v>
      </c>
    </row>
    <row r="99" spans="1:187" s="1" customFormat="1" ht="16.5" thickBot="1" x14ac:dyDescent="0.3">
      <c r="A99" s="15">
        <v>20</v>
      </c>
      <c r="B99" s="33" t="s">
        <v>23</v>
      </c>
      <c r="C99" s="44">
        <f t="shared" si="80"/>
        <v>219421</v>
      </c>
      <c r="D99" s="44">
        <f t="shared" si="76"/>
        <v>113780</v>
      </c>
      <c r="E99" s="17">
        <f t="shared" si="77"/>
        <v>64022</v>
      </c>
      <c r="F99" s="17">
        <f t="shared" si="78"/>
        <v>41619</v>
      </c>
      <c r="G99" s="101">
        <f t="shared" si="79"/>
        <v>0</v>
      </c>
      <c r="H99" s="44">
        <f t="shared" si="81"/>
        <v>219421</v>
      </c>
      <c r="I99" s="17">
        <f t="shared" si="82"/>
        <v>113780</v>
      </c>
      <c r="J99" s="17">
        <f t="shared" si="83"/>
        <v>64022</v>
      </c>
      <c r="K99" s="17">
        <f t="shared" si="84"/>
        <v>41619</v>
      </c>
      <c r="L99" s="4">
        <f t="shared" si="85"/>
        <v>0</v>
      </c>
      <c r="M99" s="84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22">
        <v>0</v>
      </c>
      <c r="W99" s="69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22">
        <v>0</v>
      </c>
      <c r="AG99" s="69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22">
        <v>0</v>
      </c>
      <c r="AQ99" s="69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22">
        <v>0</v>
      </c>
      <c r="BA99" s="84">
        <v>1778</v>
      </c>
      <c r="BB99" s="48">
        <v>845</v>
      </c>
      <c r="BC99" s="48">
        <v>519</v>
      </c>
      <c r="BD99" s="48">
        <v>414</v>
      </c>
      <c r="BE99" s="48">
        <v>0</v>
      </c>
      <c r="BF99" s="48">
        <v>219421</v>
      </c>
      <c r="BG99" s="48">
        <v>113780</v>
      </c>
      <c r="BH99" s="48">
        <v>64022</v>
      </c>
      <c r="BI99" s="48">
        <v>41619</v>
      </c>
      <c r="BJ99" s="76">
        <v>0</v>
      </c>
      <c r="BK99" s="69"/>
      <c r="BL99" s="18"/>
      <c r="BM99" s="18"/>
      <c r="BN99" s="18"/>
      <c r="BO99" s="70"/>
      <c r="BP99" s="84">
        <v>0</v>
      </c>
      <c r="BQ99" s="48">
        <v>0</v>
      </c>
      <c r="BR99" s="48">
        <v>0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48">
        <v>0</v>
      </c>
      <c r="BY99" s="76">
        <v>0</v>
      </c>
      <c r="BZ99" s="69">
        <v>0</v>
      </c>
      <c r="CA99" s="48">
        <v>0</v>
      </c>
      <c r="CB99" s="48">
        <v>0</v>
      </c>
      <c r="CC99" s="48">
        <v>0</v>
      </c>
      <c r="CD99" s="48">
        <v>0</v>
      </c>
      <c r="CE99" s="48">
        <v>0</v>
      </c>
      <c r="CF99" s="48">
        <v>0</v>
      </c>
      <c r="CG99" s="48">
        <v>0</v>
      </c>
      <c r="CH99" s="48">
        <v>0</v>
      </c>
      <c r="CI99" s="22">
        <v>0</v>
      </c>
      <c r="CJ99" s="84">
        <v>0</v>
      </c>
      <c r="CK99" s="48">
        <v>0</v>
      </c>
      <c r="CL99" s="48">
        <v>0</v>
      </c>
      <c r="CM99" s="48">
        <v>0</v>
      </c>
      <c r="CN99" s="48">
        <v>0</v>
      </c>
      <c r="CO99" s="48">
        <v>0</v>
      </c>
      <c r="CP99" s="48">
        <v>0</v>
      </c>
      <c r="CQ99" s="48">
        <v>0</v>
      </c>
      <c r="CR99" s="48">
        <v>0</v>
      </c>
      <c r="CS99" s="76">
        <v>0</v>
      </c>
      <c r="CT99" s="69">
        <v>0</v>
      </c>
      <c r="CU99" s="48">
        <v>0</v>
      </c>
      <c r="CV99" s="48">
        <v>0</v>
      </c>
      <c r="CW99" s="48">
        <v>0</v>
      </c>
      <c r="CX99" s="48">
        <v>0</v>
      </c>
      <c r="CY99" s="48">
        <v>0</v>
      </c>
      <c r="CZ99" s="48">
        <v>0</v>
      </c>
      <c r="DA99" s="48">
        <v>0</v>
      </c>
      <c r="DB99" s="48">
        <v>0</v>
      </c>
      <c r="DC99" s="22">
        <v>0</v>
      </c>
      <c r="DD99" s="84">
        <v>0</v>
      </c>
      <c r="DE99" s="48">
        <v>0</v>
      </c>
      <c r="DF99" s="48">
        <v>0</v>
      </c>
      <c r="DG99" s="48">
        <v>0</v>
      </c>
      <c r="DH99" s="48">
        <v>0</v>
      </c>
      <c r="DI99" s="48">
        <v>0</v>
      </c>
      <c r="DJ99" s="48">
        <v>0</v>
      </c>
      <c r="DK99" s="48">
        <v>0</v>
      </c>
      <c r="DL99" s="48">
        <v>0</v>
      </c>
      <c r="DM99" s="22">
        <v>0</v>
      </c>
      <c r="DN99" s="69">
        <v>0</v>
      </c>
      <c r="DO99" s="48">
        <v>0</v>
      </c>
      <c r="DP99" s="48">
        <v>0</v>
      </c>
      <c r="DQ99" s="48">
        <v>0</v>
      </c>
      <c r="DR99" s="48">
        <v>0</v>
      </c>
      <c r="DS99" s="48">
        <v>0</v>
      </c>
      <c r="DT99" s="48">
        <v>0</v>
      </c>
      <c r="DU99" s="48">
        <v>0</v>
      </c>
      <c r="DV99" s="48">
        <v>0</v>
      </c>
      <c r="DW99" s="76">
        <v>0</v>
      </c>
      <c r="DX99" s="69"/>
      <c r="DY99" s="48"/>
      <c r="DZ99" s="48"/>
      <c r="EA99" s="48"/>
      <c r="EB99" s="22"/>
      <c r="EC99" s="84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22"/>
      <c r="ER99" s="69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22"/>
      <c r="FG99" s="84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76"/>
      <c r="FV99" s="69">
        <v>0</v>
      </c>
      <c r="FW99" s="18">
        <v>0</v>
      </c>
      <c r="FX99" s="18">
        <v>0</v>
      </c>
      <c r="FY99" s="18">
        <v>0</v>
      </c>
      <c r="FZ99" s="18">
        <v>0</v>
      </c>
      <c r="GA99" s="48">
        <v>0</v>
      </c>
      <c r="GB99" s="18">
        <v>0</v>
      </c>
      <c r="GC99" s="18">
        <v>0</v>
      </c>
      <c r="GD99" s="18">
        <v>0</v>
      </c>
      <c r="GE99" s="70">
        <v>0</v>
      </c>
    </row>
    <row r="100" spans="1:187" s="1" customFormat="1" ht="16.5" thickBot="1" x14ac:dyDescent="0.3">
      <c r="A100" s="45">
        <v>21</v>
      </c>
      <c r="B100" s="40" t="s">
        <v>24</v>
      </c>
      <c r="C100" s="69">
        <f t="shared" si="80"/>
        <v>309601</v>
      </c>
      <c r="D100" s="69">
        <f t="shared" si="76"/>
        <v>77208</v>
      </c>
      <c r="E100" s="48">
        <f t="shared" si="77"/>
        <v>77465</v>
      </c>
      <c r="F100" s="48">
        <f t="shared" si="78"/>
        <v>77464</v>
      </c>
      <c r="G100" s="76">
        <f t="shared" si="79"/>
        <v>77464</v>
      </c>
      <c r="H100" s="69">
        <f t="shared" si="81"/>
        <v>309601</v>
      </c>
      <c r="I100" s="48">
        <f t="shared" si="82"/>
        <v>77208</v>
      </c>
      <c r="J100" s="48">
        <f t="shared" si="83"/>
        <v>77465</v>
      </c>
      <c r="K100" s="48">
        <f t="shared" si="84"/>
        <v>77464</v>
      </c>
      <c r="L100" s="22">
        <f t="shared" si="85"/>
        <v>77464</v>
      </c>
      <c r="M100" s="83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4">
        <v>0</v>
      </c>
      <c r="W100" s="44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4">
        <v>0</v>
      </c>
      <c r="AG100" s="44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4">
        <v>0</v>
      </c>
      <c r="AQ100" s="44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4">
        <v>0</v>
      </c>
      <c r="BA100" s="83">
        <v>2139</v>
      </c>
      <c r="BB100" s="17">
        <v>504</v>
      </c>
      <c r="BC100" s="17">
        <v>545</v>
      </c>
      <c r="BD100" s="17">
        <v>545</v>
      </c>
      <c r="BE100" s="17">
        <v>545</v>
      </c>
      <c r="BF100" s="17">
        <v>309601</v>
      </c>
      <c r="BG100" s="17">
        <v>77208</v>
      </c>
      <c r="BH100" s="17">
        <v>77465</v>
      </c>
      <c r="BI100" s="17">
        <v>77464</v>
      </c>
      <c r="BJ100" s="101">
        <v>77464</v>
      </c>
      <c r="BK100" s="44"/>
      <c r="BL100" s="16"/>
      <c r="BM100" s="16"/>
      <c r="BN100" s="16"/>
      <c r="BO100" s="68"/>
      <c r="BP100" s="83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01">
        <v>0</v>
      </c>
      <c r="BZ100" s="44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4">
        <v>0</v>
      </c>
      <c r="CJ100" s="83">
        <v>0</v>
      </c>
      <c r="CK100" s="17">
        <v>0</v>
      </c>
      <c r="CL100" s="17">
        <v>0</v>
      </c>
      <c r="CM100" s="17">
        <v>0</v>
      </c>
      <c r="CN100" s="17">
        <v>0</v>
      </c>
      <c r="CO100" s="17">
        <v>0</v>
      </c>
      <c r="CP100" s="17">
        <v>0</v>
      </c>
      <c r="CQ100" s="17">
        <v>0</v>
      </c>
      <c r="CR100" s="17">
        <v>0</v>
      </c>
      <c r="CS100" s="101">
        <v>0</v>
      </c>
      <c r="CT100" s="44">
        <v>0</v>
      </c>
      <c r="CU100" s="17">
        <v>0</v>
      </c>
      <c r="CV100" s="17">
        <v>0</v>
      </c>
      <c r="CW100" s="17">
        <v>0</v>
      </c>
      <c r="CX100" s="17">
        <v>0</v>
      </c>
      <c r="CY100" s="17">
        <v>0</v>
      </c>
      <c r="CZ100" s="17">
        <v>0</v>
      </c>
      <c r="DA100" s="17">
        <v>0</v>
      </c>
      <c r="DB100" s="17">
        <v>0</v>
      </c>
      <c r="DC100" s="4">
        <v>0</v>
      </c>
      <c r="DD100" s="83">
        <v>0</v>
      </c>
      <c r="DE100" s="17">
        <v>0</v>
      </c>
      <c r="DF100" s="17">
        <v>0</v>
      </c>
      <c r="DG100" s="17">
        <v>0</v>
      </c>
      <c r="DH100" s="17">
        <v>0</v>
      </c>
      <c r="DI100" s="17">
        <v>0</v>
      </c>
      <c r="DJ100" s="17">
        <v>0</v>
      </c>
      <c r="DK100" s="17">
        <v>0</v>
      </c>
      <c r="DL100" s="17">
        <v>0</v>
      </c>
      <c r="DM100" s="4">
        <v>0</v>
      </c>
      <c r="DN100" s="44">
        <v>0</v>
      </c>
      <c r="DO100" s="17">
        <v>0</v>
      </c>
      <c r="DP100" s="17">
        <v>0</v>
      </c>
      <c r="DQ100" s="17">
        <v>0</v>
      </c>
      <c r="DR100" s="17">
        <v>0</v>
      </c>
      <c r="DS100" s="17">
        <v>0</v>
      </c>
      <c r="DT100" s="17">
        <v>0</v>
      </c>
      <c r="DU100" s="17">
        <v>0</v>
      </c>
      <c r="DV100" s="17">
        <v>0</v>
      </c>
      <c r="DW100" s="101">
        <v>0</v>
      </c>
      <c r="DX100" s="44"/>
      <c r="DY100" s="17"/>
      <c r="DZ100" s="17"/>
      <c r="EA100" s="17"/>
      <c r="EB100" s="4"/>
      <c r="EC100" s="83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4"/>
      <c r="ER100" s="44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4"/>
      <c r="FG100" s="83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01"/>
      <c r="FV100" s="44">
        <v>0</v>
      </c>
      <c r="FW100" s="16">
        <v>0</v>
      </c>
      <c r="FX100" s="16">
        <v>0</v>
      </c>
      <c r="FY100" s="16">
        <v>0</v>
      </c>
      <c r="FZ100" s="16">
        <v>0</v>
      </c>
      <c r="GA100" s="17">
        <v>0</v>
      </c>
      <c r="GB100" s="16">
        <v>0</v>
      </c>
      <c r="GC100" s="16">
        <v>0</v>
      </c>
      <c r="GD100" s="16">
        <v>0</v>
      </c>
      <c r="GE100" s="68">
        <v>0</v>
      </c>
    </row>
    <row r="101" spans="1:187" s="1" customFormat="1" x14ac:dyDescent="0.25">
      <c r="A101" s="217">
        <v>22</v>
      </c>
      <c r="B101" s="25" t="s">
        <v>78</v>
      </c>
      <c r="C101" s="64">
        <f t="shared" si="80"/>
        <v>0</v>
      </c>
      <c r="D101" s="64">
        <f t="shared" si="76"/>
        <v>0</v>
      </c>
      <c r="E101" s="14">
        <f t="shared" si="77"/>
        <v>0</v>
      </c>
      <c r="F101" s="14">
        <f t="shared" si="78"/>
        <v>0</v>
      </c>
      <c r="G101" s="95">
        <f t="shared" si="79"/>
        <v>0</v>
      </c>
      <c r="H101" s="64">
        <f t="shared" si="81"/>
        <v>0</v>
      </c>
      <c r="I101" s="14">
        <f t="shared" si="82"/>
        <v>0</v>
      </c>
      <c r="J101" s="14">
        <f t="shared" si="83"/>
        <v>0</v>
      </c>
      <c r="K101" s="14">
        <f t="shared" si="84"/>
        <v>0</v>
      </c>
      <c r="L101" s="2">
        <f t="shared" si="85"/>
        <v>0</v>
      </c>
      <c r="M101" s="80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24">
        <v>0</v>
      </c>
      <c r="W101" s="55">
        <v>0</v>
      </c>
      <c r="X101" s="49">
        <v>0</v>
      </c>
      <c r="Y101" s="49">
        <v>0</v>
      </c>
      <c r="Z101" s="49">
        <v>0</v>
      </c>
      <c r="AA101" s="49">
        <v>0</v>
      </c>
      <c r="AB101" s="49">
        <v>0</v>
      </c>
      <c r="AC101" s="49">
        <v>0</v>
      </c>
      <c r="AD101" s="49">
        <v>0</v>
      </c>
      <c r="AE101" s="49">
        <v>0</v>
      </c>
      <c r="AF101" s="24">
        <v>0</v>
      </c>
      <c r="AG101" s="55">
        <v>0</v>
      </c>
      <c r="AH101" s="49">
        <v>0</v>
      </c>
      <c r="AI101" s="49">
        <v>0</v>
      </c>
      <c r="AJ101" s="49">
        <v>0</v>
      </c>
      <c r="AK101" s="49">
        <v>0</v>
      </c>
      <c r="AL101" s="49">
        <v>0</v>
      </c>
      <c r="AM101" s="49">
        <v>0</v>
      </c>
      <c r="AN101" s="49">
        <v>0</v>
      </c>
      <c r="AO101" s="49">
        <v>0</v>
      </c>
      <c r="AP101" s="24">
        <v>0</v>
      </c>
      <c r="AQ101" s="55">
        <v>0</v>
      </c>
      <c r="AR101" s="49">
        <v>0</v>
      </c>
      <c r="AS101" s="49">
        <v>0</v>
      </c>
      <c r="AT101" s="49">
        <v>0</v>
      </c>
      <c r="AU101" s="49">
        <v>0</v>
      </c>
      <c r="AV101" s="49">
        <v>0</v>
      </c>
      <c r="AW101" s="49">
        <v>0</v>
      </c>
      <c r="AX101" s="49">
        <v>0</v>
      </c>
      <c r="AY101" s="49">
        <v>0</v>
      </c>
      <c r="AZ101" s="24">
        <v>0</v>
      </c>
      <c r="BA101" s="80">
        <v>0</v>
      </c>
      <c r="BB101" s="49">
        <v>0</v>
      </c>
      <c r="BC101" s="49">
        <v>0</v>
      </c>
      <c r="BD101" s="49">
        <v>0</v>
      </c>
      <c r="BE101" s="49">
        <v>0</v>
      </c>
      <c r="BF101" s="49">
        <v>0</v>
      </c>
      <c r="BG101" s="49">
        <v>0</v>
      </c>
      <c r="BH101" s="49">
        <v>0</v>
      </c>
      <c r="BI101" s="49">
        <v>0</v>
      </c>
      <c r="BJ101" s="99">
        <v>0</v>
      </c>
      <c r="BK101" s="55"/>
      <c r="BL101" s="23"/>
      <c r="BM101" s="23"/>
      <c r="BN101" s="23"/>
      <c r="BO101" s="39"/>
      <c r="BP101" s="80">
        <v>0</v>
      </c>
      <c r="BQ101" s="49">
        <v>0</v>
      </c>
      <c r="BR101" s="49">
        <v>0</v>
      </c>
      <c r="BS101" s="49">
        <v>0</v>
      </c>
      <c r="BT101" s="49">
        <v>0</v>
      </c>
      <c r="BU101" s="49">
        <v>0</v>
      </c>
      <c r="BV101" s="49">
        <v>0</v>
      </c>
      <c r="BW101" s="49">
        <v>0</v>
      </c>
      <c r="BX101" s="49">
        <v>0</v>
      </c>
      <c r="BY101" s="99">
        <v>0</v>
      </c>
      <c r="BZ101" s="55">
        <v>0</v>
      </c>
      <c r="CA101" s="49">
        <v>0</v>
      </c>
      <c r="CB101" s="49">
        <v>0</v>
      </c>
      <c r="CC101" s="49">
        <v>0</v>
      </c>
      <c r="CD101" s="49">
        <v>0</v>
      </c>
      <c r="CE101" s="49">
        <v>0</v>
      </c>
      <c r="CF101" s="49">
        <v>0</v>
      </c>
      <c r="CG101" s="49">
        <v>0</v>
      </c>
      <c r="CH101" s="49">
        <v>0</v>
      </c>
      <c r="CI101" s="24">
        <v>0</v>
      </c>
      <c r="CJ101" s="80">
        <v>0</v>
      </c>
      <c r="CK101" s="49">
        <v>0</v>
      </c>
      <c r="CL101" s="49">
        <v>0</v>
      </c>
      <c r="CM101" s="49">
        <v>0</v>
      </c>
      <c r="CN101" s="49">
        <v>0</v>
      </c>
      <c r="CO101" s="49">
        <v>0</v>
      </c>
      <c r="CP101" s="49">
        <v>0</v>
      </c>
      <c r="CQ101" s="49">
        <v>0</v>
      </c>
      <c r="CR101" s="49">
        <v>0</v>
      </c>
      <c r="CS101" s="99">
        <v>0</v>
      </c>
      <c r="CT101" s="55">
        <v>0</v>
      </c>
      <c r="CU101" s="49">
        <v>0</v>
      </c>
      <c r="CV101" s="49">
        <v>0</v>
      </c>
      <c r="CW101" s="49">
        <v>0</v>
      </c>
      <c r="CX101" s="49">
        <v>0</v>
      </c>
      <c r="CY101" s="49">
        <v>0</v>
      </c>
      <c r="CZ101" s="49">
        <v>0</v>
      </c>
      <c r="DA101" s="49">
        <v>0</v>
      </c>
      <c r="DB101" s="49">
        <v>0</v>
      </c>
      <c r="DC101" s="24">
        <v>0</v>
      </c>
      <c r="DD101" s="80">
        <v>0</v>
      </c>
      <c r="DE101" s="49">
        <v>0</v>
      </c>
      <c r="DF101" s="49">
        <v>0</v>
      </c>
      <c r="DG101" s="49">
        <v>0</v>
      </c>
      <c r="DH101" s="49">
        <v>0</v>
      </c>
      <c r="DI101" s="49">
        <v>0</v>
      </c>
      <c r="DJ101" s="49">
        <v>0</v>
      </c>
      <c r="DK101" s="49">
        <v>0</v>
      </c>
      <c r="DL101" s="49">
        <v>0</v>
      </c>
      <c r="DM101" s="24">
        <v>0</v>
      </c>
      <c r="DN101" s="55">
        <v>0</v>
      </c>
      <c r="DO101" s="49">
        <v>0</v>
      </c>
      <c r="DP101" s="49">
        <v>0</v>
      </c>
      <c r="DQ101" s="49">
        <v>0</v>
      </c>
      <c r="DR101" s="49">
        <v>0</v>
      </c>
      <c r="DS101" s="49">
        <v>0</v>
      </c>
      <c r="DT101" s="49">
        <v>0</v>
      </c>
      <c r="DU101" s="49">
        <v>0</v>
      </c>
      <c r="DV101" s="49">
        <v>0</v>
      </c>
      <c r="DW101" s="99">
        <v>0</v>
      </c>
      <c r="DX101" s="55"/>
      <c r="DY101" s="49"/>
      <c r="DZ101" s="49"/>
      <c r="EA101" s="49"/>
      <c r="EB101" s="24"/>
      <c r="EC101" s="80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24"/>
      <c r="ER101" s="55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24"/>
      <c r="FG101" s="80"/>
      <c r="FH101" s="49"/>
      <c r="FI101" s="49"/>
      <c r="FJ101" s="49"/>
      <c r="FK101" s="49"/>
      <c r="FL101" s="49"/>
      <c r="FM101" s="49"/>
      <c r="FN101" s="49"/>
      <c r="FO101" s="49"/>
      <c r="FP101" s="49"/>
      <c r="FQ101" s="49"/>
      <c r="FR101" s="49"/>
      <c r="FS101" s="49"/>
      <c r="FT101" s="49"/>
      <c r="FU101" s="99"/>
      <c r="FV101" s="55">
        <v>0</v>
      </c>
      <c r="FW101" s="23">
        <v>0</v>
      </c>
      <c r="FX101" s="23">
        <v>0</v>
      </c>
      <c r="FY101" s="23">
        <v>0</v>
      </c>
      <c r="FZ101" s="23">
        <v>0</v>
      </c>
      <c r="GA101" s="49">
        <v>0</v>
      </c>
      <c r="GB101" s="23">
        <v>0</v>
      </c>
      <c r="GC101" s="23">
        <v>0</v>
      </c>
      <c r="GD101" s="23">
        <v>0</v>
      </c>
      <c r="GE101" s="39">
        <v>0</v>
      </c>
    </row>
    <row r="102" spans="1:187" s="1" customFormat="1" x14ac:dyDescent="0.25">
      <c r="A102" s="219"/>
      <c r="B102" s="153" t="s">
        <v>76</v>
      </c>
      <c r="C102" s="52">
        <f t="shared" si="80"/>
        <v>7344</v>
      </c>
      <c r="D102" s="52">
        <f t="shared" si="76"/>
        <v>0</v>
      </c>
      <c r="E102" s="6">
        <f t="shared" si="77"/>
        <v>2570</v>
      </c>
      <c r="F102" s="6">
        <f t="shared" si="78"/>
        <v>2570</v>
      </c>
      <c r="G102" s="96">
        <f t="shared" si="79"/>
        <v>2204</v>
      </c>
      <c r="H102" s="52">
        <f t="shared" si="81"/>
        <v>7344</v>
      </c>
      <c r="I102" s="6">
        <f t="shared" si="82"/>
        <v>0</v>
      </c>
      <c r="J102" s="6">
        <f t="shared" si="83"/>
        <v>2570</v>
      </c>
      <c r="K102" s="6">
        <f t="shared" si="84"/>
        <v>2570</v>
      </c>
      <c r="L102" s="3">
        <f t="shared" si="85"/>
        <v>2204</v>
      </c>
      <c r="M102" s="81"/>
      <c r="N102" s="6"/>
      <c r="O102" s="6"/>
      <c r="P102" s="6"/>
      <c r="Q102" s="6"/>
      <c r="R102" s="6"/>
      <c r="S102" s="6"/>
      <c r="T102" s="6"/>
      <c r="U102" s="6"/>
      <c r="V102" s="3"/>
      <c r="W102" s="52"/>
      <c r="X102" s="6"/>
      <c r="Y102" s="6"/>
      <c r="Z102" s="6"/>
      <c r="AA102" s="6"/>
      <c r="AB102" s="6"/>
      <c r="AC102" s="6"/>
      <c r="AD102" s="6"/>
      <c r="AE102" s="6"/>
      <c r="AF102" s="3"/>
      <c r="AG102" s="52"/>
      <c r="AH102" s="6"/>
      <c r="AI102" s="6"/>
      <c r="AJ102" s="6"/>
      <c r="AK102" s="6"/>
      <c r="AL102" s="6"/>
      <c r="AM102" s="6"/>
      <c r="AN102" s="6"/>
      <c r="AO102" s="6"/>
      <c r="AP102" s="3"/>
      <c r="AQ102" s="52"/>
      <c r="AR102" s="6"/>
      <c r="AS102" s="6"/>
      <c r="AT102" s="6"/>
      <c r="AU102" s="6"/>
      <c r="AV102" s="6"/>
      <c r="AW102" s="6"/>
      <c r="AX102" s="6"/>
      <c r="AY102" s="6"/>
      <c r="AZ102" s="3"/>
      <c r="BA102" s="81">
        <v>20</v>
      </c>
      <c r="BB102" s="6">
        <v>0</v>
      </c>
      <c r="BC102" s="6">
        <v>7</v>
      </c>
      <c r="BD102" s="6">
        <v>7</v>
      </c>
      <c r="BE102" s="6">
        <v>6</v>
      </c>
      <c r="BF102" s="6">
        <v>7344</v>
      </c>
      <c r="BG102" s="6">
        <v>0</v>
      </c>
      <c r="BH102" s="6">
        <v>2570</v>
      </c>
      <c r="BI102" s="6">
        <v>2570</v>
      </c>
      <c r="BJ102" s="96">
        <v>2204</v>
      </c>
      <c r="BK102" s="52"/>
      <c r="BL102" s="8"/>
      <c r="BM102" s="8"/>
      <c r="BN102" s="8"/>
      <c r="BO102" s="50"/>
      <c r="BP102" s="81"/>
      <c r="BQ102" s="6"/>
      <c r="BR102" s="6"/>
      <c r="BS102" s="6"/>
      <c r="BT102" s="6"/>
      <c r="BU102" s="6"/>
      <c r="BV102" s="6"/>
      <c r="BW102" s="6"/>
      <c r="BX102" s="6"/>
      <c r="BY102" s="96"/>
      <c r="BZ102" s="52"/>
      <c r="CA102" s="6"/>
      <c r="CB102" s="6"/>
      <c r="CC102" s="6"/>
      <c r="CD102" s="6"/>
      <c r="CE102" s="6"/>
      <c r="CF102" s="6"/>
      <c r="CG102" s="6"/>
      <c r="CH102" s="6"/>
      <c r="CI102" s="3"/>
      <c r="CJ102" s="81"/>
      <c r="CK102" s="6"/>
      <c r="CL102" s="6"/>
      <c r="CM102" s="6"/>
      <c r="CN102" s="6"/>
      <c r="CO102" s="6"/>
      <c r="CP102" s="6"/>
      <c r="CQ102" s="6"/>
      <c r="CR102" s="6"/>
      <c r="CS102" s="96"/>
      <c r="CT102" s="52"/>
      <c r="CU102" s="6"/>
      <c r="CV102" s="6"/>
      <c r="CW102" s="6"/>
      <c r="CX102" s="6"/>
      <c r="CY102" s="6"/>
      <c r="CZ102" s="6"/>
      <c r="DA102" s="6"/>
      <c r="DB102" s="6"/>
      <c r="DC102" s="3"/>
      <c r="DD102" s="81"/>
      <c r="DE102" s="6"/>
      <c r="DF102" s="6"/>
      <c r="DG102" s="6"/>
      <c r="DH102" s="6"/>
      <c r="DI102" s="6"/>
      <c r="DJ102" s="6"/>
      <c r="DK102" s="6"/>
      <c r="DL102" s="6"/>
      <c r="DM102" s="3"/>
      <c r="DN102" s="52"/>
      <c r="DO102" s="6"/>
      <c r="DP102" s="6"/>
      <c r="DQ102" s="6"/>
      <c r="DR102" s="6"/>
      <c r="DS102" s="6"/>
      <c r="DT102" s="6"/>
      <c r="DU102" s="6"/>
      <c r="DV102" s="6"/>
      <c r="DW102" s="96"/>
      <c r="DX102" s="52"/>
      <c r="DY102" s="6"/>
      <c r="DZ102" s="6"/>
      <c r="EA102" s="6"/>
      <c r="EB102" s="3"/>
      <c r="EC102" s="81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3"/>
      <c r="ER102" s="52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3"/>
      <c r="FG102" s="81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96"/>
      <c r="FV102" s="52"/>
      <c r="FW102" s="8"/>
      <c r="FX102" s="8"/>
      <c r="FY102" s="8"/>
      <c r="FZ102" s="8"/>
      <c r="GA102" s="6"/>
      <c r="GB102" s="8"/>
      <c r="GC102" s="8"/>
      <c r="GD102" s="8"/>
      <c r="GE102" s="50"/>
    </row>
    <row r="103" spans="1:187" s="1" customFormat="1" x14ac:dyDescent="0.25">
      <c r="A103" s="219"/>
      <c r="B103" s="153" t="s">
        <v>77</v>
      </c>
      <c r="C103" s="52">
        <f t="shared" si="80"/>
        <v>7344</v>
      </c>
      <c r="D103" s="52">
        <f t="shared" si="76"/>
        <v>1469</v>
      </c>
      <c r="E103" s="6">
        <f t="shared" si="77"/>
        <v>2203</v>
      </c>
      <c r="F103" s="6">
        <f t="shared" si="78"/>
        <v>1836</v>
      </c>
      <c r="G103" s="96">
        <f t="shared" si="79"/>
        <v>1836</v>
      </c>
      <c r="H103" s="52">
        <f t="shared" si="81"/>
        <v>7344</v>
      </c>
      <c r="I103" s="6">
        <f t="shared" si="82"/>
        <v>1469</v>
      </c>
      <c r="J103" s="6">
        <f t="shared" si="83"/>
        <v>2203</v>
      </c>
      <c r="K103" s="6">
        <f t="shared" si="84"/>
        <v>1836</v>
      </c>
      <c r="L103" s="3">
        <f t="shared" si="85"/>
        <v>1836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20</v>
      </c>
      <c r="BB103" s="6">
        <v>4</v>
      </c>
      <c r="BC103" s="6">
        <v>6</v>
      </c>
      <c r="BD103" s="6">
        <v>5</v>
      </c>
      <c r="BE103" s="6">
        <v>5</v>
      </c>
      <c r="BF103" s="6">
        <v>7344</v>
      </c>
      <c r="BG103" s="6">
        <v>1469</v>
      </c>
      <c r="BH103" s="6">
        <v>2203</v>
      </c>
      <c r="BI103" s="6">
        <v>1836</v>
      </c>
      <c r="BJ103" s="96">
        <v>1836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19"/>
      <c r="B104" s="133" t="s">
        <v>34</v>
      </c>
      <c r="C104" s="52">
        <f t="shared" si="80"/>
        <v>959050</v>
      </c>
      <c r="D104" s="52">
        <f t="shared" si="76"/>
        <v>132090</v>
      </c>
      <c r="E104" s="6">
        <f t="shared" si="77"/>
        <v>283545</v>
      </c>
      <c r="F104" s="6">
        <f t="shared" si="78"/>
        <v>283545</v>
      </c>
      <c r="G104" s="96">
        <f t="shared" si="79"/>
        <v>259870</v>
      </c>
      <c r="H104" s="52">
        <f t="shared" si="81"/>
        <v>959050</v>
      </c>
      <c r="I104" s="6">
        <f t="shared" si="82"/>
        <v>132090</v>
      </c>
      <c r="J104" s="6">
        <f t="shared" si="83"/>
        <v>283545</v>
      </c>
      <c r="K104" s="6">
        <f t="shared" si="84"/>
        <v>283545</v>
      </c>
      <c r="L104" s="3">
        <f t="shared" si="85"/>
        <v>259870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115</v>
      </c>
      <c r="BB104" s="6">
        <v>16</v>
      </c>
      <c r="BC104" s="6">
        <v>34</v>
      </c>
      <c r="BD104" s="6">
        <v>34</v>
      </c>
      <c r="BE104" s="6">
        <v>31</v>
      </c>
      <c r="BF104" s="6">
        <v>959050</v>
      </c>
      <c r="BG104" s="6">
        <v>132090</v>
      </c>
      <c r="BH104" s="6">
        <v>283545</v>
      </c>
      <c r="BI104" s="6">
        <v>283545</v>
      </c>
      <c r="BJ104" s="96">
        <v>259870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19"/>
      <c r="B105" s="133" t="s">
        <v>35</v>
      </c>
      <c r="C105" s="52">
        <f t="shared" si="80"/>
        <v>23454</v>
      </c>
      <c r="D105" s="52">
        <f t="shared" si="76"/>
        <v>13165</v>
      </c>
      <c r="E105" s="6">
        <f t="shared" si="77"/>
        <v>3429</v>
      </c>
      <c r="F105" s="6">
        <f t="shared" si="78"/>
        <v>3430</v>
      </c>
      <c r="G105" s="96">
        <f t="shared" si="79"/>
        <v>3430</v>
      </c>
      <c r="H105" s="52">
        <f t="shared" si="81"/>
        <v>23454</v>
      </c>
      <c r="I105" s="6">
        <f t="shared" si="82"/>
        <v>13165</v>
      </c>
      <c r="J105" s="6">
        <f t="shared" si="83"/>
        <v>3429</v>
      </c>
      <c r="K105" s="6">
        <f t="shared" si="84"/>
        <v>3430</v>
      </c>
      <c r="L105" s="3">
        <f t="shared" si="85"/>
        <v>3430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16</v>
      </c>
      <c r="BB105" s="6">
        <v>10</v>
      </c>
      <c r="BC105" s="6">
        <v>2</v>
      </c>
      <c r="BD105" s="6">
        <v>2</v>
      </c>
      <c r="BE105" s="6">
        <v>2</v>
      </c>
      <c r="BF105" s="6">
        <v>23454</v>
      </c>
      <c r="BG105" s="6">
        <v>13165</v>
      </c>
      <c r="BH105" s="6">
        <v>3429</v>
      </c>
      <c r="BI105" s="6">
        <v>3430</v>
      </c>
      <c r="BJ105" s="96">
        <v>3430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19"/>
      <c r="B106" s="129" t="s">
        <v>36</v>
      </c>
      <c r="C106" s="52">
        <f t="shared" si="80"/>
        <v>269789</v>
      </c>
      <c r="D106" s="52">
        <f t="shared" si="76"/>
        <v>32118</v>
      </c>
      <c r="E106" s="6">
        <f t="shared" si="77"/>
        <v>70659</v>
      </c>
      <c r="F106" s="6">
        <f t="shared" si="78"/>
        <v>83506</v>
      </c>
      <c r="G106" s="96">
        <f t="shared" si="79"/>
        <v>83506</v>
      </c>
      <c r="H106" s="52">
        <f t="shared" si="81"/>
        <v>269789</v>
      </c>
      <c r="I106" s="6">
        <f t="shared" si="82"/>
        <v>32118</v>
      </c>
      <c r="J106" s="6">
        <f t="shared" si="83"/>
        <v>70659</v>
      </c>
      <c r="K106" s="6">
        <f t="shared" si="84"/>
        <v>83506</v>
      </c>
      <c r="L106" s="3">
        <f t="shared" si="85"/>
        <v>83506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42</v>
      </c>
      <c r="BB106" s="6">
        <v>5</v>
      </c>
      <c r="BC106" s="6">
        <v>11</v>
      </c>
      <c r="BD106" s="6">
        <v>13</v>
      </c>
      <c r="BE106" s="6">
        <v>13</v>
      </c>
      <c r="BF106" s="6">
        <v>269789</v>
      </c>
      <c r="BG106" s="6">
        <v>32118</v>
      </c>
      <c r="BH106" s="6">
        <v>70659</v>
      </c>
      <c r="BI106" s="6">
        <v>83506</v>
      </c>
      <c r="BJ106" s="96">
        <v>83506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ht="16.5" thickBot="1" x14ac:dyDescent="0.3">
      <c r="A107" s="220"/>
      <c r="B107" s="136" t="s">
        <v>37</v>
      </c>
      <c r="C107" s="51">
        <f t="shared" si="80"/>
        <v>11422</v>
      </c>
      <c r="D107" s="51">
        <f t="shared" si="76"/>
        <v>1632</v>
      </c>
      <c r="E107" s="11">
        <f t="shared" si="77"/>
        <v>3264</v>
      </c>
      <c r="F107" s="11">
        <f t="shared" si="78"/>
        <v>3263</v>
      </c>
      <c r="G107" s="97">
        <f t="shared" si="79"/>
        <v>3263</v>
      </c>
      <c r="H107" s="51">
        <f t="shared" si="81"/>
        <v>11422</v>
      </c>
      <c r="I107" s="11">
        <f t="shared" si="82"/>
        <v>1632</v>
      </c>
      <c r="J107" s="11">
        <f t="shared" si="83"/>
        <v>3264</v>
      </c>
      <c r="K107" s="11">
        <f t="shared" si="84"/>
        <v>3263</v>
      </c>
      <c r="L107" s="5">
        <f t="shared" si="85"/>
        <v>3263</v>
      </c>
      <c r="M107" s="82"/>
      <c r="N107" s="47"/>
      <c r="O107" s="47"/>
      <c r="P107" s="47"/>
      <c r="Q107" s="47"/>
      <c r="R107" s="47"/>
      <c r="S107" s="47"/>
      <c r="T107" s="47"/>
      <c r="U107" s="47"/>
      <c r="V107" s="7"/>
      <c r="W107" s="66"/>
      <c r="X107" s="47"/>
      <c r="Y107" s="47"/>
      <c r="Z107" s="47"/>
      <c r="AA107" s="47"/>
      <c r="AB107" s="47"/>
      <c r="AC107" s="47"/>
      <c r="AD107" s="47"/>
      <c r="AE107" s="47"/>
      <c r="AF107" s="7"/>
      <c r="AG107" s="66"/>
      <c r="AH107" s="47"/>
      <c r="AI107" s="47"/>
      <c r="AJ107" s="47"/>
      <c r="AK107" s="47"/>
      <c r="AL107" s="47"/>
      <c r="AM107" s="47"/>
      <c r="AN107" s="47"/>
      <c r="AO107" s="47"/>
      <c r="AP107" s="7"/>
      <c r="AQ107" s="66"/>
      <c r="AR107" s="47"/>
      <c r="AS107" s="47"/>
      <c r="AT107" s="47"/>
      <c r="AU107" s="47"/>
      <c r="AV107" s="47"/>
      <c r="AW107" s="47"/>
      <c r="AX107" s="47"/>
      <c r="AY107" s="47"/>
      <c r="AZ107" s="7"/>
      <c r="BA107" s="82">
        <v>7</v>
      </c>
      <c r="BB107" s="47">
        <v>1</v>
      </c>
      <c r="BC107" s="47">
        <v>2</v>
      </c>
      <c r="BD107" s="47">
        <v>2</v>
      </c>
      <c r="BE107" s="47">
        <v>2</v>
      </c>
      <c r="BF107" s="47">
        <v>11422</v>
      </c>
      <c r="BG107" s="47">
        <v>1632</v>
      </c>
      <c r="BH107" s="47">
        <v>3264</v>
      </c>
      <c r="BI107" s="47">
        <v>3263</v>
      </c>
      <c r="BJ107" s="100">
        <v>3263</v>
      </c>
      <c r="BK107" s="66"/>
      <c r="BL107" s="9"/>
      <c r="BM107" s="9"/>
      <c r="BN107" s="9"/>
      <c r="BO107" s="67"/>
      <c r="BP107" s="82"/>
      <c r="BQ107" s="47"/>
      <c r="BR107" s="47"/>
      <c r="BS107" s="47"/>
      <c r="BT107" s="47"/>
      <c r="BU107" s="47"/>
      <c r="BV107" s="47"/>
      <c r="BW107" s="47"/>
      <c r="BX107" s="47"/>
      <c r="BY107" s="100"/>
      <c r="BZ107" s="66"/>
      <c r="CA107" s="47"/>
      <c r="CB107" s="47"/>
      <c r="CC107" s="47"/>
      <c r="CD107" s="47"/>
      <c r="CE107" s="47"/>
      <c r="CF107" s="47"/>
      <c r="CG107" s="47"/>
      <c r="CH107" s="47"/>
      <c r="CI107" s="7"/>
      <c r="CJ107" s="82"/>
      <c r="CK107" s="47"/>
      <c r="CL107" s="47"/>
      <c r="CM107" s="47"/>
      <c r="CN107" s="47"/>
      <c r="CO107" s="47"/>
      <c r="CP107" s="47"/>
      <c r="CQ107" s="47"/>
      <c r="CR107" s="47"/>
      <c r="CS107" s="100"/>
      <c r="CT107" s="66"/>
      <c r="CU107" s="47"/>
      <c r="CV107" s="47"/>
      <c r="CW107" s="47"/>
      <c r="CX107" s="47"/>
      <c r="CY107" s="47"/>
      <c r="CZ107" s="47"/>
      <c r="DA107" s="47"/>
      <c r="DB107" s="47"/>
      <c r="DC107" s="7"/>
      <c r="DD107" s="82"/>
      <c r="DE107" s="47"/>
      <c r="DF107" s="47"/>
      <c r="DG107" s="47"/>
      <c r="DH107" s="47"/>
      <c r="DI107" s="47"/>
      <c r="DJ107" s="47"/>
      <c r="DK107" s="47"/>
      <c r="DL107" s="47"/>
      <c r="DM107" s="7"/>
      <c r="DN107" s="66"/>
      <c r="DO107" s="47"/>
      <c r="DP107" s="47"/>
      <c r="DQ107" s="47"/>
      <c r="DR107" s="47"/>
      <c r="DS107" s="47"/>
      <c r="DT107" s="47"/>
      <c r="DU107" s="47"/>
      <c r="DV107" s="47"/>
      <c r="DW107" s="100"/>
      <c r="DX107" s="66"/>
      <c r="DY107" s="47"/>
      <c r="DZ107" s="47"/>
      <c r="EA107" s="47"/>
      <c r="EB107" s="7"/>
      <c r="EC107" s="82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7"/>
      <c r="ER107" s="66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7"/>
      <c r="FG107" s="82"/>
      <c r="FH107" s="47"/>
      <c r="FI107" s="47"/>
      <c r="FJ107" s="47"/>
      <c r="FK107" s="47"/>
      <c r="FL107" s="47"/>
      <c r="FM107" s="47"/>
      <c r="FN107" s="47"/>
      <c r="FO107" s="47"/>
      <c r="FP107" s="47"/>
      <c r="FQ107" s="47"/>
      <c r="FR107" s="47"/>
      <c r="FS107" s="47"/>
      <c r="FT107" s="47"/>
      <c r="FU107" s="100"/>
      <c r="FV107" s="66"/>
      <c r="FW107" s="9"/>
      <c r="FX107" s="9"/>
      <c r="FY107" s="9"/>
      <c r="FZ107" s="9"/>
      <c r="GA107" s="47"/>
      <c r="GB107" s="9"/>
      <c r="GC107" s="9"/>
      <c r="GD107" s="9"/>
      <c r="GE107" s="67"/>
    </row>
    <row r="108" spans="1:187" s="1" customFormat="1" ht="32.25" thickBot="1" x14ac:dyDescent="0.3">
      <c r="A108" s="45">
        <v>23</v>
      </c>
      <c r="B108" s="127" t="s">
        <v>62</v>
      </c>
      <c r="C108" s="69">
        <f t="shared" si="80"/>
        <v>439575</v>
      </c>
      <c r="D108" s="69">
        <f t="shared" si="76"/>
        <v>26228</v>
      </c>
      <c r="E108" s="48">
        <f t="shared" si="77"/>
        <v>138547</v>
      </c>
      <c r="F108" s="48">
        <f t="shared" si="78"/>
        <v>136253</v>
      </c>
      <c r="G108" s="76">
        <f t="shared" si="79"/>
        <v>138547</v>
      </c>
      <c r="H108" s="69">
        <f t="shared" si="81"/>
        <v>9556</v>
      </c>
      <c r="I108" s="48">
        <f t="shared" si="82"/>
        <v>1209</v>
      </c>
      <c r="J108" s="48">
        <f t="shared" si="83"/>
        <v>3547</v>
      </c>
      <c r="K108" s="48">
        <f t="shared" si="84"/>
        <v>1253</v>
      </c>
      <c r="L108" s="22">
        <f t="shared" si="85"/>
        <v>3547</v>
      </c>
      <c r="M108" s="83">
        <v>21</v>
      </c>
      <c r="N108" s="17">
        <v>2</v>
      </c>
      <c r="O108" s="17">
        <v>8</v>
      </c>
      <c r="P108" s="17">
        <v>3</v>
      </c>
      <c r="Q108" s="17">
        <v>8</v>
      </c>
      <c r="R108" s="17">
        <v>9556</v>
      </c>
      <c r="S108" s="17">
        <v>1209</v>
      </c>
      <c r="T108" s="17">
        <v>3547</v>
      </c>
      <c r="U108" s="17">
        <v>1253</v>
      </c>
      <c r="V108" s="4">
        <v>3547</v>
      </c>
      <c r="W108" s="44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4">
        <v>0</v>
      </c>
      <c r="AG108" s="44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17">
        <v>0</v>
      </c>
      <c r="AP108" s="4">
        <v>0</v>
      </c>
      <c r="AQ108" s="44">
        <v>0</v>
      </c>
      <c r="AR108" s="17">
        <v>0</v>
      </c>
      <c r="AS108" s="17">
        <v>0</v>
      </c>
      <c r="AT108" s="17">
        <v>0</v>
      </c>
      <c r="AU108" s="17">
        <v>0</v>
      </c>
      <c r="AV108" s="17">
        <v>0</v>
      </c>
      <c r="AW108" s="17">
        <v>0</v>
      </c>
      <c r="AX108" s="17">
        <v>0</v>
      </c>
      <c r="AY108" s="17">
        <v>0</v>
      </c>
      <c r="AZ108" s="4">
        <v>0</v>
      </c>
      <c r="BA108" s="83">
        <v>0</v>
      </c>
      <c r="BB108" s="17">
        <v>0</v>
      </c>
      <c r="BC108" s="17">
        <v>0</v>
      </c>
      <c r="BD108" s="17">
        <v>0</v>
      </c>
      <c r="BE108" s="17">
        <v>0</v>
      </c>
      <c r="BF108" s="17">
        <v>0</v>
      </c>
      <c r="BG108" s="17">
        <v>0</v>
      </c>
      <c r="BH108" s="17">
        <v>0</v>
      </c>
      <c r="BI108" s="17">
        <v>0</v>
      </c>
      <c r="BJ108" s="101">
        <v>0</v>
      </c>
      <c r="BK108" s="44"/>
      <c r="BL108" s="16"/>
      <c r="BM108" s="16"/>
      <c r="BN108" s="16"/>
      <c r="BO108" s="68"/>
      <c r="BP108" s="83">
        <v>0</v>
      </c>
      <c r="BQ108" s="17">
        <v>0</v>
      </c>
      <c r="BR108" s="17">
        <v>0</v>
      </c>
      <c r="BS108" s="17">
        <v>0</v>
      </c>
      <c r="BT108" s="17">
        <v>0</v>
      </c>
      <c r="BU108" s="17">
        <v>0</v>
      </c>
      <c r="BV108" s="17">
        <v>0</v>
      </c>
      <c r="BW108" s="17">
        <v>0</v>
      </c>
      <c r="BX108" s="17">
        <v>0</v>
      </c>
      <c r="BY108" s="101">
        <v>0</v>
      </c>
      <c r="BZ108" s="44">
        <v>0</v>
      </c>
      <c r="CA108" s="17">
        <v>0</v>
      </c>
      <c r="CB108" s="17">
        <v>0</v>
      </c>
      <c r="CC108" s="17">
        <v>0</v>
      </c>
      <c r="CD108" s="17">
        <v>0</v>
      </c>
      <c r="CE108" s="17">
        <v>0</v>
      </c>
      <c r="CF108" s="17">
        <v>0</v>
      </c>
      <c r="CG108" s="17">
        <v>0</v>
      </c>
      <c r="CH108" s="17">
        <v>0</v>
      </c>
      <c r="CI108" s="4">
        <v>0</v>
      </c>
      <c r="CJ108" s="83">
        <v>0</v>
      </c>
      <c r="CK108" s="17">
        <v>0</v>
      </c>
      <c r="CL108" s="17">
        <v>0</v>
      </c>
      <c r="CM108" s="17">
        <v>0</v>
      </c>
      <c r="CN108" s="17">
        <v>0</v>
      </c>
      <c r="CO108" s="17">
        <v>0</v>
      </c>
      <c r="CP108" s="17">
        <v>0</v>
      </c>
      <c r="CQ108" s="17">
        <v>0</v>
      </c>
      <c r="CR108" s="17">
        <v>0</v>
      </c>
      <c r="CS108" s="101">
        <v>0</v>
      </c>
      <c r="CT108" s="44">
        <v>0</v>
      </c>
      <c r="CU108" s="17">
        <v>0</v>
      </c>
      <c r="CV108" s="17">
        <v>0</v>
      </c>
      <c r="CW108" s="17">
        <v>0</v>
      </c>
      <c r="CX108" s="17">
        <v>0</v>
      </c>
      <c r="CY108" s="17">
        <v>0</v>
      </c>
      <c r="CZ108" s="17">
        <v>0</v>
      </c>
      <c r="DA108" s="17">
        <v>0</v>
      </c>
      <c r="DB108" s="17">
        <v>0</v>
      </c>
      <c r="DC108" s="4">
        <v>0</v>
      </c>
      <c r="DD108" s="83">
        <v>10</v>
      </c>
      <c r="DE108" s="17">
        <v>1</v>
      </c>
      <c r="DF108" s="17">
        <v>3</v>
      </c>
      <c r="DG108" s="17">
        <v>3</v>
      </c>
      <c r="DH108" s="17">
        <v>3</v>
      </c>
      <c r="DI108" s="17">
        <v>430019</v>
      </c>
      <c r="DJ108" s="17">
        <v>25019</v>
      </c>
      <c r="DK108" s="17">
        <v>135000</v>
      </c>
      <c r="DL108" s="17">
        <v>135000</v>
      </c>
      <c r="DM108" s="4">
        <v>135000</v>
      </c>
      <c r="DN108" s="44">
        <v>0</v>
      </c>
      <c r="DO108" s="17">
        <v>0</v>
      </c>
      <c r="DP108" s="17">
        <v>0</v>
      </c>
      <c r="DQ108" s="17">
        <v>0</v>
      </c>
      <c r="DR108" s="17">
        <v>0</v>
      </c>
      <c r="DS108" s="17">
        <v>0</v>
      </c>
      <c r="DT108" s="17">
        <v>0</v>
      </c>
      <c r="DU108" s="17">
        <v>0</v>
      </c>
      <c r="DV108" s="17">
        <v>0</v>
      </c>
      <c r="DW108" s="101">
        <v>0</v>
      </c>
      <c r="DX108" s="44"/>
      <c r="DY108" s="17"/>
      <c r="DZ108" s="17"/>
      <c r="EA108" s="17"/>
      <c r="EB108" s="4"/>
      <c r="EC108" s="83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4"/>
      <c r="ER108" s="44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4"/>
      <c r="FG108" s="83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101"/>
      <c r="FV108" s="44">
        <v>0</v>
      </c>
      <c r="FW108" s="16">
        <v>0</v>
      </c>
      <c r="FX108" s="16">
        <v>0</v>
      </c>
      <c r="FY108" s="16">
        <v>0</v>
      </c>
      <c r="FZ108" s="16">
        <v>0</v>
      </c>
      <c r="GA108" s="17">
        <v>0</v>
      </c>
      <c r="GB108" s="16">
        <v>0</v>
      </c>
      <c r="GC108" s="16">
        <v>0</v>
      </c>
      <c r="GD108" s="16">
        <v>0</v>
      </c>
      <c r="GE108" s="68">
        <v>0</v>
      </c>
    </row>
    <row r="109" spans="1:187" s="1" customFormat="1" ht="48" thickBot="1" x14ac:dyDescent="0.3">
      <c r="A109" s="152"/>
      <c r="B109" s="150" t="s">
        <v>359</v>
      </c>
      <c r="C109" s="52">
        <f t="shared" si="80"/>
        <v>0</v>
      </c>
      <c r="D109" s="146">
        <f t="shared" si="76"/>
        <v>0</v>
      </c>
      <c r="E109" s="146">
        <f t="shared" si="77"/>
        <v>0</v>
      </c>
      <c r="F109" s="146">
        <f t="shared" si="78"/>
        <v>0</v>
      </c>
      <c r="G109" s="149">
        <f t="shared" si="79"/>
        <v>0</v>
      </c>
      <c r="H109" s="52">
        <f t="shared" si="81"/>
        <v>0</v>
      </c>
      <c r="I109" s="146">
        <f t="shared" si="82"/>
        <v>0</v>
      </c>
      <c r="J109" s="146">
        <f t="shared" si="83"/>
        <v>0</v>
      </c>
      <c r="K109" s="146">
        <f t="shared" si="84"/>
        <v>0</v>
      </c>
      <c r="L109" s="3">
        <f t="shared" si="85"/>
        <v>0</v>
      </c>
      <c r="M109" s="81"/>
      <c r="N109" s="8"/>
      <c r="O109" s="8"/>
      <c r="P109" s="8"/>
      <c r="Q109" s="8"/>
      <c r="R109" s="146"/>
      <c r="S109" s="8"/>
      <c r="T109" s="8"/>
      <c r="U109" s="8"/>
      <c r="V109" s="50"/>
      <c r="W109" s="52"/>
      <c r="X109" s="8"/>
      <c r="Y109" s="8"/>
      <c r="Z109" s="8"/>
      <c r="AA109" s="8"/>
      <c r="AB109" s="146"/>
      <c r="AC109" s="8"/>
      <c r="AD109" s="8"/>
      <c r="AE109" s="8"/>
      <c r="AF109" s="50"/>
      <c r="AG109" s="52"/>
      <c r="AH109" s="8"/>
      <c r="AI109" s="8"/>
      <c r="AJ109" s="8"/>
      <c r="AK109" s="8"/>
      <c r="AL109" s="146"/>
      <c r="AM109" s="8"/>
      <c r="AN109" s="8"/>
      <c r="AO109" s="8"/>
      <c r="AP109" s="50"/>
      <c r="AQ109" s="52"/>
      <c r="AR109" s="8"/>
      <c r="AS109" s="8"/>
      <c r="AT109" s="8"/>
      <c r="AU109" s="8"/>
      <c r="AV109" s="146"/>
      <c r="AW109" s="8"/>
      <c r="AX109" s="8"/>
      <c r="AY109" s="8"/>
      <c r="AZ109" s="50"/>
      <c r="BA109" s="81"/>
      <c r="BB109" s="8"/>
      <c r="BC109" s="8"/>
      <c r="BD109" s="8"/>
      <c r="BE109" s="8"/>
      <c r="BF109" s="146"/>
      <c r="BG109" s="8"/>
      <c r="BH109" s="8"/>
      <c r="BI109" s="8"/>
      <c r="BJ109" s="98"/>
      <c r="BK109" s="52"/>
      <c r="BL109" s="8"/>
      <c r="BM109" s="8"/>
      <c r="BN109" s="8"/>
      <c r="BO109" s="50"/>
      <c r="BP109" s="81"/>
      <c r="BQ109" s="8"/>
      <c r="BR109" s="8"/>
      <c r="BS109" s="8"/>
      <c r="BT109" s="8"/>
      <c r="BU109" s="146"/>
      <c r="BV109" s="8"/>
      <c r="BW109" s="8"/>
      <c r="BX109" s="8"/>
      <c r="BY109" s="98"/>
      <c r="BZ109" s="52"/>
      <c r="CA109" s="8"/>
      <c r="CB109" s="8"/>
      <c r="CC109" s="8"/>
      <c r="CD109" s="8"/>
      <c r="CE109" s="146"/>
      <c r="CF109" s="8"/>
      <c r="CG109" s="8"/>
      <c r="CH109" s="8"/>
      <c r="CI109" s="50"/>
      <c r="CJ109" s="81"/>
      <c r="CK109" s="8"/>
      <c r="CL109" s="8"/>
      <c r="CM109" s="8"/>
      <c r="CN109" s="8"/>
      <c r="CO109" s="146"/>
      <c r="CP109" s="8"/>
      <c r="CQ109" s="8"/>
      <c r="CR109" s="8"/>
      <c r="CS109" s="98"/>
      <c r="CT109" s="52"/>
      <c r="CU109" s="8"/>
      <c r="CV109" s="8"/>
      <c r="CW109" s="8"/>
      <c r="CX109" s="8"/>
      <c r="CY109" s="146"/>
      <c r="CZ109" s="8"/>
      <c r="DA109" s="8"/>
      <c r="DB109" s="8"/>
      <c r="DC109" s="50"/>
      <c r="DD109" s="81">
        <f t="shared" ref="DD109" si="92">DE109+DF109+DG109+DH109</f>
        <v>0</v>
      </c>
      <c r="DE109" s="8"/>
      <c r="DF109" s="8"/>
      <c r="DG109" s="8"/>
      <c r="DH109" s="8"/>
      <c r="DI109" s="146">
        <f t="shared" ref="DI109" si="93">DJ109+DK109+DL109+DM109</f>
        <v>0</v>
      </c>
      <c r="DJ109" s="8"/>
      <c r="DK109" s="8"/>
      <c r="DL109" s="8"/>
      <c r="DM109" s="50"/>
      <c r="DN109" s="52">
        <f t="shared" ref="DN109" si="94">DO109+DP109+DQ109+DR109</f>
        <v>0</v>
      </c>
      <c r="DO109" s="146"/>
      <c r="DP109" s="146"/>
      <c r="DQ109" s="146"/>
      <c r="DR109" s="146"/>
      <c r="DS109" s="146">
        <f t="shared" ref="DS109" si="95">DT109+DU109+DV109+DW109</f>
        <v>0</v>
      </c>
      <c r="DT109" s="8"/>
      <c r="DU109" s="8"/>
      <c r="DV109" s="8"/>
      <c r="DW109" s="98"/>
      <c r="DX109" s="52"/>
      <c r="DY109" s="146"/>
      <c r="DZ109" s="146"/>
      <c r="EA109" s="146"/>
      <c r="EB109" s="3"/>
      <c r="EC109" s="81"/>
      <c r="ED109" s="8"/>
      <c r="EE109" s="8"/>
      <c r="EF109" s="8"/>
      <c r="EG109" s="8"/>
      <c r="EH109" s="146"/>
      <c r="EI109" s="8"/>
      <c r="EJ109" s="8"/>
      <c r="EK109" s="8"/>
      <c r="EL109" s="8"/>
      <c r="EM109" s="146"/>
      <c r="EN109" s="8"/>
      <c r="EO109" s="8"/>
      <c r="EP109" s="8"/>
      <c r="EQ109" s="50"/>
      <c r="ER109" s="52"/>
      <c r="ES109" s="8"/>
      <c r="ET109" s="8"/>
      <c r="EU109" s="8"/>
      <c r="EV109" s="8"/>
      <c r="EW109" s="146"/>
      <c r="EX109" s="8"/>
      <c r="EY109" s="8"/>
      <c r="EZ109" s="8"/>
      <c r="FA109" s="8"/>
      <c r="FB109" s="146"/>
      <c r="FC109" s="8"/>
      <c r="FD109" s="8"/>
      <c r="FE109" s="8"/>
      <c r="FF109" s="50"/>
      <c r="FG109" s="81"/>
      <c r="FH109" s="8"/>
      <c r="FI109" s="8"/>
      <c r="FJ109" s="8"/>
      <c r="FK109" s="8"/>
      <c r="FL109" s="146"/>
      <c r="FM109" s="8"/>
      <c r="FN109" s="8"/>
      <c r="FO109" s="8"/>
      <c r="FP109" s="8"/>
      <c r="FQ109" s="146"/>
      <c r="FR109" s="8"/>
      <c r="FS109" s="8"/>
      <c r="FT109" s="8"/>
      <c r="FU109" s="98"/>
      <c r="FV109" s="52"/>
      <c r="FW109" s="8"/>
      <c r="FX109" s="8"/>
      <c r="FY109" s="8"/>
      <c r="FZ109" s="8"/>
      <c r="GA109" s="146"/>
      <c r="GB109" s="8"/>
      <c r="GC109" s="8"/>
      <c r="GD109" s="8"/>
      <c r="GE109" s="50"/>
    </row>
    <row r="110" spans="1:187" s="1" customFormat="1" ht="32.25" thickBot="1" x14ac:dyDescent="0.3">
      <c r="A110" s="15">
        <v>24</v>
      </c>
      <c r="B110" s="124" t="s">
        <v>25</v>
      </c>
      <c r="C110" s="44">
        <f t="shared" si="80"/>
        <v>1238</v>
      </c>
      <c r="D110" s="44">
        <f t="shared" si="76"/>
        <v>0</v>
      </c>
      <c r="E110" s="17">
        <f t="shared" si="77"/>
        <v>413</v>
      </c>
      <c r="F110" s="17">
        <f t="shared" si="78"/>
        <v>413</v>
      </c>
      <c r="G110" s="101">
        <f t="shared" si="79"/>
        <v>412</v>
      </c>
      <c r="H110" s="44">
        <f t="shared" si="81"/>
        <v>1238</v>
      </c>
      <c r="I110" s="17">
        <f t="shared" si="82"/>
        <v>0</v>
      </c>
      <c r="J110" s="17">
        <f t="shared" si="83"/>
        <v>413</v>
      </c>
      <c r="K110" s="17">
        <f t="shared" si="84"/>
        <v>413</v>
      </c>
      <c r="L110" s="4">
        <f t="shared" si="85"/>
        <v>412</v>
      </c>
      <c r="M110" s="84">
        <v>3</v>
      </c>
      <c r="N110" s="48">
        <v>0</v>
      </c>
      <c r="O110" s="48">
        <v>1</v>
      </c>
      <c r="P110" s="48">
        <v>1</v>
      </c>
      <c r="Q110" s="48">
        <v>1</v>
      </c>
      <c r="R110" s="48">
        <v>1238</v>
      </c>
      <c r="S110" s="48">
        <v>0</v>
      </c>
      <c r="T110" s="48">
        <v>413</v>
      </c>
      <c r="U110" s="48">
        <v>413</v>
      </c>
      <c r="V110" s="22">
        <v>412</v>
      </c>
      <c r="W110" s="69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22">
        <v>0</v>
      </c>
      <c r="AG110" s="69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22">
        <v>0</v>
      </c>
      <c r="AQ110" s="69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22">
        <v>0</v>
      </c>
      <c r="BA110" s="84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76">
        <v>0</v>
      </c>
      <c r="BK110" s="69"/>
      <c r="BL110" s="18"/>
      <c r="BM110" s="18"/>
      <c r="BN110" s="18"/>
      <c r="BO110" s="70"/>
      <c r="BP110" s="84">
        <v>0</v>
      </c>
      <c r="BQ110" s="48">
        <v>0</v>
      </c>
      <c r="BR110" s="48">
        <v>0</v>
      </c>
      <c r="BS110" s="48">
        <v>0</v>
      </c>
      <c r="BT110" s="48">
        <v>0</v>
      </c>
      <c r="BU110" s="48">
        <v>0</v>
      </c>
      <c r="BV110" s="48">
        <v>0</v>
      </c>
      <c r="BW110" s="48">
        <v>0</v>
      </c>
      <c r="BX110" s="48">
        <v>0</v>
      </c>
      <c r="BY110" s="76">
        <v>0</v>
      </c>
      <c r="BZ110" s="69">
        <v>0</v>
      </c>
      <c r="CA110" s="48">
        <v>0</v>
      </c>
      <c r="CB110" s="48">
        <v>0</v>
      </c>
      <c r="CC110" s="48">
        <v>0</v>
      </c>
      <c r="CD110" s="48">
        <v>0</v>
      </c>
      <c r="CE110" s="48">
        <v>0</v>
      </c>
      <c r="CF110" s="48">
        <v>0</v>
      </c>
      <c r="CG110" s="48">
        <v>0</v>
      </c>
      <c r="CH110" s="48">
        <v>0</v>
      </c>
      <c r="CI110" s="22">
        <v>0</v>
      </c>
      <c r="CJ110" s="84">
        <v>0</v>
      </c>
      <c r="CK110" s="48">
        <v>0</v>
      </c>
      <c r="CL110" s="48">
        <v>0</v>
      </c>
      <c r="CM110" s="48">
        <v>0</v>
      </c>
      <c r="CN110" s="48">
        <v>0</v>
      </c>
      <c r="CO110" s="48">
        <v>0</v>
      </c>
      <c r="CP110" s="48">
        <v>0</v>
      </c>
      <c r="CQ110" s="48">
        <v>0</v>
      </c>
      <c r="CR110" s="48">
        <v>0</v>
      </c>
      <c r="CS110" s="76">
        <v>0</v>
      </c>
      <c r="CT110" s="69">
        <v>0</v>
      </c>
      <c r="CU110" s="48">
        <v>0</v>
      </c>
      <c r="CV110" s="48">
        <v>0</v>
      </c>
      <c r="CW110" s="48">
        <v>0</v>
      </c>
      <c r="CX110" s="48">
        <v>0</v>
      </c>
      <c r="CY110" s="48">
        <v>0</v>
      </c>
      <c r="CZ110" s="48">
        <v>0</v>
      </c>
      <c r="DA110" s="48">
        <v>0</v>
      </c>
      <c r="DB110" s="48">
        <v>0</v>
      </c>
      <c r="DC110" s="22">
        <v>0</v>
      </c>
      <c r="DD110" s="84">
        <v>0</v>
      </c>
      <c r="DE110" s="48">
        <v>0</v>
      </c>
      <c r="DF110" s="48">
        <v>0</v>
      </c>
      <c r="DG110" s="48">
        <v>0</v>
      </c>
      <c r="DH110" s="48">
        <v>0</v>
      </c>
      <c r="DI110" s="48">
        <v>0</v>
      </c>
      <c r="DJ110" s="48">
        <v>0</v>
      </c>
      <c r="DK110" s="48">
        <v>0</v>
      </c>
      <c r="DL110" s="48">
        <v>0</v>
      </c>
      <c r="DM110" s="22">
        <v>0</v>
      </c>
      <c r="DN110" s="69">
        <v>0</v>
      </c>
      <c r="DO110" s="48">
        <v>0</v>
      </c>
      <c r="DP110" s="48">
        <v>0</v>
      </c>
      <c r="DQ110" s="48">
        <v>0</v>
      </c>
      <c r="DR110" s="48">
        <v>0</v>
      </c>
      <c r="DS110" s="48">
        <v>0</v>
      </c>
      <c r="DT110" s="48">
        <v>0</v>
      </c>
      <c r="DU110" s="48">
        <v>0</v>
      </c>
      <c r="DV110" s="48">
        <v>0</v>
      </c>
      <c r="DW110" s="76">
        <v>0</v>
      </c>
      <c r="DX110" s="69"/>
      <c r="DY110" s="48"/>
      <c r="DZ110" s="48"/>
      <c r="EA110" s="48"/>
      <c r="EB110" s="22"/>
      <c r="EC110" s="84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22"/>
      <c r="ER110" s="69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22"/>
      <c r="FG110" s="84"/>
      <c r="FH110" s="48"/>
      <c r="FI110" s="48"/>
      <c r="FJ110" s="48"/>
      <c r="FK110" s="48"/>
      <c r="FL110" s="48"/>
      <c r="FM110" s="48"/>
      <c r="FN110" s="48"/>
      <c r="FO110" s="48"/>
      <c r="FP110" s="48"/>
      <c r="FQ110" s="48"/>
      <c r="FR110" s="48"/>
      <c r="FS110" s="48"/>
      <c r="FT110" s="48"/>
      <c r="FU110" s="76"/>
      <c r="FV110" s="69">
        <v>0</v>
      </c>
      <c r="FW110" s="18">
        <v>0</v>
      </c>
      <c r="FX110" s="18">
        <v>0</v>
      </c>
      <c r="FY110" s="18">
        <v>0</v>
      </c>
      <c r="FZ110" s="18">
        <v>0</v>
      </c>
      <c r="GA110" s="48">
        <v>0</v>
      </c>
      <c r="GB110" s="18">
        <v>0</v>
      </c>
      <c r="GC110" s="18">
        <v>0</v>
      </c>
      <c r="GD110" s="18">
        <v>0</v>
      </c>
      <c r="GE110" s="70">
        <v>0</v>
      </c>
    </row>
    <row r="111" spans="1:187" s="1" customFormat="1" ht="16.5" thickBot="1" x14ac:dyDescent="0.3">
      <c r="A111" s="45">
        <v>25</v>
      </c>
      <c r="B111" s="42" t="s">
        <v>90</v>
      </c>
      <c r="C111" s="69">
        <f t="shared" si="80"/>
        <v>130089</v>
      </c>
      <c r="D111" s="69">
        <f t="shared" si="76"/>
        <v>13606</v>
      </c>
      <c r="E111" s="48">
        <f t="shared" si="77"/>
        <v>39557</v>
      </c>
      <c r="F111" s="48">
        <f t="shared" si="78"/>
        <v>53077</v>
      </c>
      <c r="G111" s="76">
        <f t="shared" si="79"/>
        <v>23849</v>
      </c>
      <c r="H111" s="69">
        <f t="shared" si="81"/>
        <v>76699</v>
      </c>
      <c r="I111" s="48">
        <f t="shared" si="82"/>
        <v>2751</v>
      </c>
      <c r="J111" s="48">
        <f t="shared" si="83"/>
        <v>26004</v>
      </c>
      <c r="K111" s="48">
        <f t="shared" si="84"/>
        <v>24095</v>
      </c>
      <c r="L111" s="22">
        <f t="shared" si="85"/>
        <v>23849</v>
      </c>
      <c r="M111" s="83">
        <v>57</v>
      </c>
      <c r="N111" s="17">
        <v>3</v>
      </c>
      <c r="O111" s="17">
        <v>18</v>
      </c>
      <c r="P111" s="17">
        <v>18</v>
      </c>
      <c r="Q111" s="17">
        <v>18</v>
      </c>
      <c r="R111" s="17">
        <v>21825</v>
      </c>
      <c r="S111" s="17">
        <v>1295</v>
      </c>
      <c r="T111" s="17">
        <v>7044</v>
      </c>
      <c r="U111" s="17">
        <v>6591</v>
      </c>
      <c r="V111" s="4">
        <v>6895</v>
      </c>
      <c r="W111" s="44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4">
        <v>0</v>
      </c>
      <c r="AG111" s="44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4">
        <v>0</v>
      </c>
      <c r="AQ111" s="44">
        <v>0</v>
      </c>
      <c r="AR111" s="17">
        <v>0</v>
      </c>
      <c r="AS111" s="17">
        <v>0</v>
      </c>
      <c r="AT111" s="17"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4">
        <v>0</v>
      </c>
      <c r="BA111" s="83">
        <v>39</v>
      </c>
      <c r="BB111" s="17">
        <v>1</v>
      </c>
      <c r="BC111" s="17">
        <v>13</v>
      </c>
      <c r="BD111" s="17">
        <v>12</v>
      </c>
      <c r="BE111" s="17">
        <v>13</v>
      </c>
      <c r="BF111" s="17">
        <v>54874</v>
      </c>
      <c r="BG111" s="17">
        <v>1456</v>
      </c>
      <c r="BH111" s="17">
        <v>18960</v>
      </c>
      <c r="BI111" s="17">
        <v>17504</v>
      </c>
      <c r="BJ111" s="101">
        <v>16954</v>
      </c>
      <c r="BK111" s="44"/>
      <c r="BL111" s="16"/>
      <c r="BM111" s="16"/>
      <c r="BN111" s="16"/>
      <c r="BO111" s="68"/>
      <c r="BP111" s="83">
        <v>0</v>
      </c>
      <c r="BQ111" s="17">
        <v>0</v>
      </c>
      <c r="BR111" s="17">
        <v>0</v>
      </c>
      <c r="BS111" s="17">
        <v>0</v>
      </c>
      <c r="BT111" s="17">
        <v>0</v>
      </c>
      <c r="BU111" s="17">
        <v>0</v>
      </c>
      <c r="BV111" s="17">
        <v>0</v>
      </c>
      <c r="BW111" s="17">
        <v>0</v>
      </c>
      <c r="BX111" s="17">
        <v>0</v>
      </c>
      <c r="BY111" s="101">
        <v>0</v>
      </c>
      <c r="BZ111" s="44">
        <v>0</v>
      </c>
      <c r="CA111" s="17">
        <v>0</v>
      </c>
      <c r="CB111" s="17">
        <v>0</v>
      </c>
      <c r="CC111" s="17">
        <v>0</v>
      </c>
      <c r="CD111" s="17">
        <v>0</v>
      </c>
      <c r="CE111" s="17">
        <v>0</v>
      </c>
      <c r="CF111" s="17">
        <v>0</v>
      </c>
      <c r="CG111" s="17">
        <v>0</v>
      </c>
      <c r="CH111" s="17">
        <v>0</v>
      </c>
      <c r="CI111" s="4">
        <v>0</v>
      </c>
      <c r="CJ111" s="83">
        <v>0</v>
      </c>
      <c r="CK111" s="17">
        <v>0</v>
      </c>
      <c r="CL111" s="17">
        <v>0</v>
      </c>
      <c r="CM111" s="17">
        <v>0</v>
      </c>
      <c r="CN111" s="17">
        <v>0</v>
      </c>
      <c r="CO111" s="17">
        <v>0</v>
      </c>
      <c r="CP111" s="17">
        <v>0</v>
      </c>
      <c r="CQ111" s="17">
        <v>0</v>
      </c>
      <c r="CR111" s="17">
        <v>0</v>
      </c>
      <c r="CS111" s="101">
        <v>0</v>
      </c>
      <c r="CT111" s="44">
        <v>0</v>
      </c>
      <c r="CU111" s="17">
        <v>0</v>
      </c>
      <c r="CV111" s="17">
        <v>0</v>
      </c>
      <c r="CW111" s="17">
        <v>0</v>
      </c>
      <c r="CX111" s="17">
        <v>0</v>
      </c>
      <c r="CY111" s="17">
        <v>0</v>
      </c>
      <c r="CZ111" s="17">
        <v>0</v>
      </c>
      <c r="DA111" s="17">
        <v>0</v>
      </c>
      <c r="DB111" s="17">
        <v>0</v>
      </c>
      <c r="DC111" s="4">
        <v>0</v>
      </c>
      <c r="DD111" s="83">
        <v>0</v>
      </c>
      <c r="DE111" s="17">
        <v>0</v>
      </c>
      <c r="DF111" s="17">
        <v>0</v>
      </c>
      <c r="DG111" s="17">
        <v>0</v>
      </c>
      <c r="DH111" s="17">
        <v>0</v>
      </c>
      <c r="DI111" s="17">
        <v>0</v>
      </c>
      <c r="DJ111" s="17">
        <v>0</v>
      </c>
      <c r="DK111" s="17">
        <v>0</v>
      </c>
      <c r="DL111" s="17">
        <v>0</v>
      </c>
      <c r="DM111" s="4">
        <v>0</v>
      </c>
      <c r="DN111" s="44">
        <v>4</v>
      </c>
      <c r="DO111" s="17">
        <v>1</v>
      </c>
      <c r="DP111" s="17">
        <v>1</v>
      </c>
      <c r="DQ111" s="17">
        <v>2</v>
      </c>
      <c r="DR111" s="17">
        <v>0</v>
      </c>
      <c r="DS111" s="17">
        <v>53390</v>
      </c>
      <c r="DT111" s="17">
        <v>10855</v>
      </c>
      <c r="DU111" s="17">
        <v>13553</v>
      </c>
      <c r="DV111" s="17">
        <v>28982</v>
      </c>
      <c r="DW111" s="101">
        <v>0</v>
      </c>
      <c r="DX111" s="44"/>
      <c r="DY111" s="17"/>
      <c r="DZ111" s="17"/>
      <c r="EA111" s="17"/>
      <c r="EB111" s="4"/>
      <c r="EC111" s="83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4"/>
      <c r="ER111" s="44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4"/>
      <c r="FG111" s="83"/>
      <c r="FH111" s="17"/>
      <c r="FI111" s="17"/>
      <c r="FJ111" s="17"/>
      <c r="FK111" s="17"/>
      <c r="FL111" s="17"/>
      <c r="FM111" s="17"/>
      <c r="FN111" s="17"/>
      <c r="FO111" s="17"/>
      <c r="FP111" s="17"/>
      <c r="FQ111" s="17"/>
      <c r="FR111" s="17"/>
      <c r="FS111" s="17"/>
      <c r="FT111" s="17"/>
      <c r="FU111" s="101"/>
      <c r="FV111" s="44">
        <v>0</v>
      </c>
      <c r="FW111" s="16">
        <v>0</v>
      </c>
      <c r="FX111" s="16">
        <v>0</v>
      </c>
      <c r="FY111" s="16">
        <v>0</v>
      </c>
      <c r="FZ111" s="16">
        <v>0</v>
      </c>
      <c r="GA111" s="17">
        <v>0</v>
      </c>
      <c r="GB111" s="16">
        <v>0</v>
      </c>
      <c r="GC111" s="16">
        <v>0</v>
      </c>
      <c r="GD111" s="16">
        <v>0</v>
      </c>
      <c r="GE111" s="68">
        <v>0</v>
      </c>
    </row>
    <row r="112" spans="1:187" s="1" customFormat="1" ht="16.5" thickBot="1" x14ac:dyDescent="0.3">
      <c r="A112" s="15">
        <v>26</v>
      </c>
      <c r="B112" s="35" t="s">
        <v>31</v>
      </c>
      <c r="C112" s="44">
        <f t="shared" si="80"/>
        <v>476177</v>
      </c>
      <c r="D112" s="44">
        <f t="shared" si="76"/>
        <v>32814</v>
      </c>
      <c r="E112" s="17">
        <f t="shared" si="77"/>
        <v>121278</v>
      </c>
      <c r="F112" s="17">
        <f t="shared" si="78"/>
        <v>141411</v>
      </c>
      <c r="G112" s="101">
        <f t="shared" si="79"/>
        <v>180674</v>
      </c>
      <c r="H112" s="44">
        <f t="shared" si="81"/>
        <v>389282</v>
      </c>
      <c r="I112" s="17">
        <f t="shared" si="82"/>
        <v>32814</v>
      </c>
      <c r="J112" s="17">
        <f t="shared" si="83"/>
        <v>96166</v>
      </c>
      <c r="K112" s="17">
        <f t="shared" si="84"/>
        <v>116299</v>
      </c>
      <c r="L112" s="4">
        <f t="shared" si="85"/>
        <v>144003</v>
      </c>
      <c r="M112" s="84">
        <v>520</v>
      </c>
      <c r="N112" s="48">
        <v>82</v>
      </c>
      <c r="O112" s="48">
        <v>120</v>
      </c>
      <c r="P112" s="48">
        <v>151</v>
      </c>
      <c r="Q112" s="48">
        <v>167</v>
      </c>
      <c r="R112" s="48">
        <v>178927</v>
      </c>
      <c r="S112" s="48">
        <v>24111</v>
      </c>
      <c r="T112" s="48">
        <v>42465</v>
      </c>
      <c r="U112" s="48">
        <v>52159</v>
      </c>
      <c r="V112" s="22">
        <v>60192</v>
      </c>
      <c r="W112" s="69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22">
        <v>0</v>
      </c>
      <c r="AG112" s="69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22">
        <v>0</v>
      </c>
      <c r="AQ112" s="69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22">
        <v>0</v>
      </c>
      <c r="BA112" s="84">
        <v>220</v>
      </c>
      <c r="BB112" s="48">
        <v>14</v>
      </c>
      <c r="BC112" s="48">
        <v>57</v>
      </c>
      <c r="BD112" s="48">
        <v>69</v>
      </c>
      <c r="BE112" s="48">
        <v>80</v>
      </c>
      <c r="BF112" s="48">
        <v>210355</v>
      </c>
      <c r="BG112" s="48">
        <v>8703</v>
      </c>
      <c r="BH112" s="48">
        <v>53701</v>
      </c>
      <c r="BI112" s="48">
        <v>64140</v>
      </c>
      <c r="BJ112" s="76">
        <v>83811</v>
      </c>
      <c r="BK112" s="69"/>
      <c r="BL112" s="18"/>
      <c r="BM112" s="18"/>
      <c r="BN112" s="18"/>
      <c r="BO112" s="70"/>
      <c r="BP112" s="84">
        <v>0</v>
      </c>
      <c r="BQ112" s="48">
        <v>0</v>
      </c>
      <c r="BR112" s="48">
        <v>0</v>
      </c>
      <c r="BS112" s="48">
        <v>0</v>
      </c>
      <c r="BT112" s="48">
        <v>0</v>
      </c>
      <c r="BU112" s="48">
        <v>0</v>
      </c>
      <c r="BV112" s="48">
        <v>0</v>
      </c>
      <c r="BW112" s="48">
        <v>0</v>
      </c>
      <c r="BX112" s="48">
        <v>0</v>
      </c>
      <c r="BY112" s="76">
        <v>0</v>
      </c>
      <c r="BZ112" s="69">
        <v>0</v>
      </c>
      <c r="CA112" s="48">
        <v>0</v>
      </c>
      <c r="CB112" s="48">
        <v>0</v>
      </c>
      <c r="CC112" s="48">
        <v>0</v>
      </c>
      <c r="CD112" s="48">
        <v>0</v>
      </c>
      <c r="CE112" s="48">
        <v>0</v>
      </c>
      <c r="CF112" s="48">
        <v>0</v>
      </c>
      <c r="CG112" s="48">
        <v>0</v>
      </c>
      <c r="CH112" s="48">
        <v>0</v>
      </c>
      <c r="CI112" s="22">
        <v>0</v>
      </c>
      <c r="CJ112" s="84">
        <v>0</v>
      </c>
      <c r="CK112" s="48">
        <v>0</v>
      </c>
      <c r="CL112" s="48">
        <v>0</v>
      </c>
      <c r="CM112" s="48">
        <v>0</v>
      </c>
      <c r="CN112" s="48">
        <v>0</v>
      </c>
      <c r="CO112" s="48">
        <v>0</v>
      </c>
      <c r="CP112" s="48">
        <v>0</v>
      </c>
      <c r="CQ112" s="48">
        <v>0</v>
      </c>
      <c r="CR112" s="48">
        <v>0</v>
      </c>
      <c r="CS112" s="76">
        <v>0</v>
      </c>
      <c r="CT112" s="69">
        <v>0</v>
      </c>
      <c r="CU112" s="48">
        <v>0</v>
      </c>
      <c r="CV112" s="48">
        <v>0</v>
      </c>
      <c r="CW112" s="48">
        <v>0</v>
      </c>
      <c r="CX112" s="48">
        <v>0</v>
      </c>
      <c r="CY112" s="48">
        <v>0</v>
      </c>
      <c r="CZ112" s="48">
        <v>0</v>
      </c>
      <c r="DA112" s="48">
        <v>0</v>
      </c>
      <c r="DB112" s="48">
        <v>0</v>
      </c>
      <c r="DC112" s="22">
        <v>0</v>
      </c>
      <c r="DD112" s="84">
        <v>0</v>
      </c>
      <c r="DE112" s="48">
        <v>0</v>
      </c>
      <c r="DF112" s="48">
        <v>0</v>
      </c>
      <c r="DG112" s="48">
        <v>0</v>
      </c>
      <c r="DH112" s="48">
        <v>0</v>
      </c>
      <c r="DI112" s="48">
        <v>0</v>
      </c>
      <c r="DJ112" s="48">
        <v>0</v>
      </c>
      <c r="DK112" s="48">
        <v>0</v>
      </c>
      <c r="DL112" s="48">
        <v>0</v>
      </c>
      <c r="DM112" s="22">
        <v>0</v>
      </c>
      <c r="DN112" s="69">
        <v>7</v>
      </c>
      <c r="DO112" s="48">
        <v>0</v>
      </c>
      <c r="DP112" s="48">
        <v>2</v>
      </c>
      <c r="DQ112" s="48">
        <v>2</v>
      </c>
      <c r="DR112" s="48">
        <v>3</v>
      </c>
      <c r="DS112" s="48">
        <v>86895</v>
      </c>
      <c r="DT112" s="48">
        <v>0</v>
      </c>
      <c r="DU112" s="48">
        <v>25112</v>
      </c>
      <c r="DV112" s="48">
        <v>25112</v>
      </c>
      <c r="DW112" s="76">
        <v>36671</v>
      </c>
      <c r="DX112" s="69"/>
      <c r="DY112" s="48"/>
      <c r="DZ112" s="48"/>
      <c r="EA112" s="48"/>
      <c r="EB112" s="22"/>
      <c r="EC112" s="84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22"/>
      <c r="ER112" s="69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22"/>
      <c r="FG112" s="84"/>
      <c r="FH112" s="48"/>
      <c r="FI112" s="48"/>
      <c r="FJ112" s="48"/>
      <c r="FK112" s="48"/>
      <c r="FL112" s="48"/>
      <c r="FM112" s="48"/>
      <c r="FN112" s="48"/>
      <c r="FO112" s="48"/>
      <c r="FP112" s="48"/>
      <c r="FQ112" s="48"/>
      <c r="FR112" s="48"/>
      <c r="FS112" s="48"/>
      <c r="FT112" s="48"/>
      <c r="FU112" s="76"/>
      <c r="FV112" s="69">
        <v>0</v>
      </c>
      <c r="FW112" s="18">
        <v>0</v>
      </c>
      <c r="FX112" s="18">
        <v>0</v>
      </c>
      <c r="FY112" s="18">
        <v>0</v>
      </c>
      <c r="FZ112" s="18">
        <v>0</v>
      </c>
      <c r="GA112" s="48">
        <v>0</v>
      </c>
      <c r="GB112" s="18">
        <v>0</v>
      </c>
      <c r="GC112" s="18">
        <v>0</v>
      </c>
      <c r="GD112" s="18">
        <v>0</v>
      </c>
      <c r="GE112" s="70">
        <v>0</v>
      </c>
    </row>
    <row r="113" spans="1:187" s="1" customFormat="1" x14ac:dyDescent="0.25">
      <c r="A113" s="217">
        <v>27</v>
      </c>
      <c r="B113" s="36" t="s">
        <v>79</v>
      </c>
      <c r="C113" s="64">
        <f t="shared" si="80"/>
        <v>435160</v>
      </c>
      <c r="D113" s="64">
        <f t="shared" si="76"/>
        <v>3411</v>
      </c>
      <c r="E113" s="14">
        <f t="shared" si="77"/>
        <v>127941</v>
      </c>
      <c r="F113" s="14">
        <f t="shared" si="78"/>
        <v>170768</v>
      </c>
      <c r="G113" s="95">
        <f t="shared" si="79"/>
        <v>133040</v>
      </c>
      <c r="H113" s="64">
        <f t="shared" si="81"/>
        <v>25229</v>
      </c>
      <c r="I113" s="14">
        <f t="shared" si="82"/>
        <v>3411</v>
      </c>
      <c r="J113" s="14">
        <f t="shared" si="83"/>
        <v>10081</v>
      </c>
      <c r="K113" s="14">
        <f t="shared" si="84"/>
        <v>5068</v>
      </c>
      <c r="L113" s="2">
        <f t="shared" si="85"/>
        <v>6669</v>
      </c>
      <c r="M113" s="85">
        <v>43</v>
      </c>
      <c r="N113" s="14">
        <v>11</v>
      </c>
      <c r="O113" s="14">
        <v>12</v>
      </c>
      <c r="P113" s="14">
        <v>9</v>
      </c>
      <c r="Q113" s="14">
        <v>11</v>
      </c>
      <c r="R113" s="14">
        <v>14964</v>
      </c>
      <c r="S113" s="14">
        <v>2362</v>
      </c>
      <c r="T113" s="14">
        <v>4862</v>
      </c>
      <c r="U113" s="14">
        <v>3681</v>
      </c>
      <c r="V113" s="2">
        <v>4059</v>
      </c>
      <c r="W113" s="6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  <c r="AF113" s="2">
        <v>0</v>
      </c>
      <c r="AG113" s="64">
        <v>0</v>
      </c>
      <c r="AH113" s="14">
        <v>0</v>
      </c>
      <c r="AI113" s="14">
        <v>0</v>
      </c>
      <c r="AJ113" s="14">
        <v>0</v>
      </c>
      <c r="AK113" s="14">
        <v>0</v>
      </c>
      <c r="AL113" s="14">
        <v>0</v>
      </c>
      <c r="AM113" s="14">
        <v>0</v>
      </c>
      <c r="AN113" s="14">
        <v>0</v>
      </c>
      <c r="AO113" s="14">
        <v>0</v>
      </c>
      <c r="AP113" s="2">
        <v>0</v>
      </c>
      <c r="AQ113" s="64">
        <v>0</v>
      </c>
      <c r="AR113" s="14">
        <v>0</v>
      </c>
      <c r="AS113" s="14">
        <v>0</v>
      </c>
      <c r="AT113" s="14">
        <v>0</v>
      </c>
      <c r="AU113" s="14">
        <v>0</v>
      </c>
      <c r="AV113" s="14">
        <v>0</v>
      </c>
      <c r="AW113" s="14">
        <v>0</v>
      </c>
      <c r="AX113" s="14">
        <v>0</v>
      </c>
      <c r="AY113" s="14">
        <v>0</v>
      </c>
      <c r="AZ113" s="2">
        <v>0</v>
      </c>
      <c r="BA113" s="85">
        <v>13</v>
      </c>
      <c r="BB113" s="14">
        <v>1</v>
      </c>
      <c r="BC113" s="14">
        <v>7</v>
      </c>
      <c r="BD113" s="14">
        <v>2</v>
      </c>
      <c r="BE113" s="14">
        <v>3</v>
      </c>
      <c r="BF113" s="14">
        <v>10265</v>
      </c>
      <c r="BG113" s="14">
        <v>1049</v>
      </c>
      <c r="BH113" s="14">
        <v>5219</v>
      </c>
      <c r="BI113" s="14">
        <v>1387</v>
      </c>
      <c r="BJ113" s="95">
        <v>2610</v>
      </c>
      <c r="BK113" s="64"/>
      <c r="BL113" s="13"/>
      <c r="BM113" s="13"/>
      <c r="BN113" s="13"/>
      <c r="BO113" s="65"/>
      <c r="BP113" s="85">
        <v>0</v>
      </c>
      <c r="BQ113" s="14">
        <v>0</v>
      </c>
      <c r="BR113" s="14">
        <v>0</v>
      </c>
      <c r="BS113" s="14">
        <v>0</v>
      </c>
      <c r="BT113" s="14">
        <v>0</v>
      </c>
      <c r="BU113" s="14">
        <v>0</v>
      </c>
      <c r="BV113" s="14">
        <v>0</v>
      </c>
      <c r="BW113" s="14">
        <v>0</v>
      </c>
      <c r="BX113" s="14">
        <v>0</v>
      </c>
      <c r="BY113" s="95">
        <v>0</v>
      </c>
      <c r="BZ113" s="64">
        <v>0</v>
      </c>
      <c r="CA113" s="14">
        <v>0</v>
      </c>
      <c r="CB113" s="14">
        <v>0</v>
      </c>
      <c r="CC113" s="14">
        <v>0</v>
      </c>
      <c r="CD113" s="14">
        <v>0</v>
      </c>
      <c r="CE113" s="14">
        <v>0</v>
      </c>
      <c r="CF113" s="14">
        <v>0</v>
      </c>
      <c r="CG113" s="14">
        <v>0</v>
      </c>
      <c r="CH113" s="14">
        <v>0</v>
      </c>
      <c r="CI113" s="2">
        <v>0</v>
      </c>
      <c r="CJ113" s="85">
        <v>0</v>
      </c>
      <c r="CK113" s="14">
        <v>0</v>
      </c>
      <c r="CL113" s="14">
        <v>0</v>
      </c>
      <c r="CM113" s="14">
        <v>0</v>
      </c>
      <c r="CN113" s="14">
        <v>0</v>
      </c>
      <c r="CO113" s="14">
        <v>0</v>
      </c>
      <c r="CP113" s="14">
        <v>0</v>
      </c>
      <c r="CQ113" s="14">
        <v>0</v>
      </c>
      <c r="CR113" s="14">
        <v>0</v>
      </c>
      <c r="CS113" s="95">
        <v>0</v>
      </c>
      <c r="CT113" s="64">
        <v>0</v>
      </c>
      <c r="CU113" s="14">
        <v>0</v>
      </c>
      <c r="CV113" s="14">
        <v>0</v>
      </c>
      <c r="CW113" s="14">
        <v>0</v>
      </c>
      <c r="CX113" s="14">
        <v>0</v>
      </c>
      <c r="CY113" s="14">
        <v>0</v>
      </c>
      <c r="CZ113" s="14">
        <v>0</v>
      </c>
      <c r="DA113" s="14">
        <v>0</v>
      </c>
      <c r="DB113" s="14">
        <v>0</v>
      </c>
      <c r="DC113" s="2">
        <v>0</v>
      </c>
      <c r="DD113" s="85">
        <v>7</v>
      </c>
      <c r="DE113" s="14">
        <v>0</v>
      </c>
      <c r="DF113" s="14">
        <v>3</v>
      </c>
      <c r="DG113" s="14">
        <v>2</v>
      </c>
      <c r="DH113" s="14">
        <v>2</v>
      </c>
      <c r="DI113" s="14">
        <v>409931</v>
      </c>
      <c r="DJ113" s="14">
        <v>0</v>
      </c>
      <c r="DK113" s="14">
        <v>117860</v>
      </c>
      <c r="DL113" s="14">
        <v>165700</v>
      </c>
      <c r="DM113" s="2">
        <v>126371</v>
      </c>
      <c r="DN113" s="64">
        <v>0</v>
      </c>
      <c r="DO113" s="14">
        <v>0</v>
      </c>
      <c r="DP113" s="14">
        <v>0</v>
      </c>
      <c r="DQ113" s="14">
        <v>0</v>
      </c>
      <c r="DR113" s="14">
        <v>0</v>
      </c>
      <c r="DS113" s="14">
        <v>0</v>
      </c>
      <c r="DT113" s="14">
        <v>0</v>
      </c>
      <c r="DU113" s="14">
        <v>0</v>
      </c>
      <c r="DV113" s="14">
        <v>0</v>
      </c>
      <c r="DW113" s="95">
        <v>0</v>
      </c>
      <c r="DX113" s="64"/>
      <c r="DY113" s="14"/>
      <c r="DZ113" s="14"/>
      <c r="EA113" s="14"/>
      <c r="EB113" s="2"/>
      <c r="EC113" s="85"/>
      <c r="ED113" s="14"/>
      <c r="EE113" s="14"/>
      <c r="EF113" s="14"/>
      <c r="EG113" s="14"/>
      <c r="EH113" s="14"/>
      <c r="EI113" s="14"/>
      <c r="EJ113" s="14"/>
      <c r="EK113" s="14"/>
      <c r="EL113" s="14"/>
      <c r="EM113" s="14"/>
      <c r="EN113" s="14"/>
      <c r="EO113" s="14"/>
      <c r="EP113" s="14"/>
      <c r="EQ113" s="2"/>
      <c r="ER113" s="64"/>
      <c r="ES113" s="14"/>
      <c r="ET113" s="14"/>
      <c r="EU113" s="14"/>
      <c r="EV113" s="14"/>
      <c r="EW113" s="14"/>
      <c r="EX113" s="14"/>
      <c r="EY113" s="14"/>
      <c r="EZ113" s="14"/>
      <c r="FA113" s="14"/>
      <c r="FB113" s="14"/>
      <c r="FC113" s="14"/>
      <c r="FD113" s="14"/>
      <c r="FE113" s="14"/>
      <c r="FF113" s="2"/>
      <c r="FG113" s="85"/>
      <c r="FH113" s="14"/>
      <c r="FI113" s="14"/>
      <c r="FJ113" s="14"/>
      <c r="FK113" s="14"/>
      <c r="FL113" s="14"/>
      <c r="FM113" s="14"/>
      <c r="FN113" s="14"/>
      <c r="FO113" s="14"/>
      <c r="FP113" s="14"/>
      <c r="FQ113" s="14"/>
      <c r="FR113" s="14"/>
      <c r="FS113" s="14"/>
      <c r="FT113" s="14"/>
      <c r="FU113" s="95"/>
      <c r="FV113" s="64">
        <v>0</v>
      </c>
      <c r="FW113" s="13">
        <v>0</v>
      </c>
      <c r="FX113" s="13">
        <v>0</v>
      </c>
      <c r="FY113" s="13">
        <v>0</v>
      </c>
      <c r="FZ113" s="13">
        <v>0</v>
      </c>
      <c r="GA113" s="14">
        <v>0</v>
      </c>
      <c r="GB113" s="13">
        <v>0</v>
      </c>
      <c r="GC113" s="13">
        <v>0</v>
      </c>
      <c r="GD113" s="13">
        <v>0</v>
      </c>
      <c r="GE113" s="65">
        <v>0</v>
      </c>
    </row>
    <row r="114" spans="1:187" s="1" customFormat="1" x14ac:dyDescent="0.25">
      <c r="A114" s="219"/>
      <c r="B114" s="128" t="s">
        <v>269</v>
      </c>
      <c r="C114" s="52">
        <f t="shared" si="80"/>
        <v>0</v>
      </c>
      <c r="D114" s="52">
        <f t="shared" si="76"/>
        <v>0</v>
      </c>
      <c r="E114" s="6">
        <f t="shared" si="77"/>
        <v>0</v>
      </c>
      <c r="F114" s="6">
        <f t="shared" si="78"/>
        <v>0</v>
      </c>
      <c r="G114" s="96">
        <f t="shared" si="79"/>
        <v>0</v>
      </c>
      <c r="H114" s="52">
        <f t="shared" si="81"/>
        <v>0</v>
      </c>
      <c r="I114" s="6">
        <f t="shared" si="82"/>
        <v>0</v>
      </c>
      <c r="J114" s="6">
        <f t="shared" si="83"/>
        <v>0</v>
      </c>
      <c r="K114" s="6">
        <f t="shared" si="84"/>
        <v>0</v>
      </c>
      <c r="L114" s="3">
        <f t="shared" si="85"/>
        <v>0</v>
      </c>
      <c r="M114" s="81"/>
      <c r="N114" s="6"/>
      <c r="O114" s="6"/>
      <c r="P114" s="6"/>
      <c r="Q114" s="6"/>
      <c r="R114" s="6"/>
      <c r="S114" s="6"/>
      <c r="T114" s="6"/>
      <c r="U114" s="6"/>
      <c r="V114" s="3"/>
      <c r="W114" s="52"/>
      <c r="X114" s="6"/>
      <c r="Y114" s="6"/>
      <c r="Z114" s="6"/>
      <c r="AA114" s="6"/>
      <c r="AB114" s="6"/>
      <c r="AC114" s="6"/>
      <c r="AD114" s="6"/>
      <c r="AE114" s="6"/>
      <c r="AF114" s="3"/>
      <c r="AG114" s="52"/>
      <c r="AH114" s="6"/>
      <c r="AI114" s="6"/>
      <c r="AJ114" s="6"/>
      <c r="AK114" s="6"/>
      <c r="AL114" s="6"/>
      <c r="AM114" s="6"/>
      <c r="AN114" s="6"/>
      <c r="AO114" s="6"/>
      <c r="AP114" s="3"/>
      <c r="AQ114" s="52"/>
      <c r="AR114" s="6"/>
      <c r="AS114" s="6"/>
      <c r="AT114" s="6"/>
      <c r="AU114" s="6"/>
      <c r="AV114" s="6"/>
      <c r="AW114" s="6"/>
      <c r="AX114" s="6"/>
      <c r="AY114" s="6"/>
      <c r="AZ114" s="3"/>
      <c r="BA114" s="81"/>
      <c r="BB114" s="6"/>
      <c r="BC114" s="6"/>
      <c r="BD114" s="6"/>
      <c r="BE114" s="6"/>
      <c r="BF114" s="6"/>
      <c r="BG114" s="6"/>
      <c r="BH114" s="6"/>
      <c r="BI114" s="6"/>
      <c r="BJ114" s="96"/>
      <c r="BK114" s="52"/>
      <c r="BL114" s="8"/>
      <c r="BM114" s="8"/>
      <c r="BN114" s="8"/>
      <c r="BO114" s="50"/>
      <c r="BP114" s="81"/>
      <c r="BQ114" s="6"/>
      <c r="BR114" s="6"/>
      <c r="BS114" s="6"/>
      <c r="BT114" s="6"/>
      <c r="BU114" s="6"/>
      <c r="BV114" s="6"/>
      <c r="BW114" s="6"/>
      <c r="BX114" s="6"/>
      <c r="BY114" s="96"/>
      <c r="BZ114" s="52"/>
      <c r="CA114" s="6"/>
      <c r="CB114" s="6"/>
      <c r="CC114" s="6"/>
      <c r="CD114" s="6"/>
      <c r="CE114" s="6"/>
      <c r="CF114" s="6"/>
      <c r="CG114" s="6"/>
      <c r="CH114" s="6"/>
      <c r="CI114" s="3"/>
      <c r="CJ114" s="81"/>
      <c r="CK114" s="6"/>
      <c r="CL114" s="6"/>
      <c r="CM114" s="6"/>
      <c r="CN114" s="6"/>
      <c r="CO114" s="6"/>
      <c r="CP114" s="6"/>
      <c r="CQ114" s="6"/>
      <c r="CR114" s="6"/>
      <c r="CS114" s="96"/>
      <c r="CT114" s="52"/>
      <c r="CU114" s="6"/>
      <c r="CV114" s="6"/>
      <c r="CW114" s="6"/>
      <c r="CX114" s="6"/>
      <c r="CY114" s="6"/>
      <c r="CZ114" s="6"/>
      <c r="DA114" s="6"/>
      <c r="DB114" s="6"/>
      <c r="DC114" s="3"/>
      <c r="DD114" s="81">
        <v>0</v>
      </c>
      <c r="DE114" s="6">
        <v>0</v>
      </c>
      <c r="DF114" s="6">
        <v>0</v>
      </c>
      <c r="DG114" s="6">
        <v>0</v>
      </c>
      <c r="DH114" s="6">
        <v>0</v>
      </c>
      <c r="DI114" s="6">
        <v>0</v>
      </c>
      <c r="DJ114" s="6">
        <v>0</v>
      </c>
      <c r="DK114" s="6">
        <v>0</v>
      </c>
      <c r="DL114" s="6">
        <v>0</v>
      </c>
      <c r="DM114" s="3">
        <v>0</v>
      </c>
      <c r="DN114" s="52"/>
      <c r="DO114" s="6"/>
      <c r="DP114" s="6"/>
      <c r="DQ114" s="6"/>
      <c r="DR114" s="6"/>
      <c r="DS114" s="6"/>
      <c r="DT114" s="6"/>
      <c r="DU114" s="6"/>
      <c r="DV114" s="6"/>
      <c r="DW114" s="96"/>
      <c r="DX114" s="52"/>
      <c r="DY114" s="6"/>
      <c r="DZ114" s="6"/>
      <c r="EA114" s="6"/>
      <c r="EB114" s="3"/>
      <c r="EC114" s="81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3"/>
      <c r="ER114" s="52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3"/>
      <c r="FG114" s="81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96"/>
      <c r="FV114" s="52"/>
      <c r="FW114" s="8"/>
      <c r="FX114" s="8"/>
      <c r="FY114" s="8"/>
      <c r="FZ114" s="8"/>
      <c r="GA114" s="6"/>
      <c r="GB114" s="8"/>
      <c r="GC114" s="8"/>
      <c r="GD114" s="8"/>
      <c r="GE114" s="50"/>
    </row>
    <row r="115" spans="1:187" s="1" customFormat="1" x14ac:dyDescent="0.25">
      <c r="A115" s="219"/>
      <c r="B115" s="134" t="s">
        <v>27</v>
      </c>
      <c r="C115" s="52">
        <f t="shared" si="80"/>
        <v>686333</v>
      </c>
      <c r="D115" s="52">
        <f t="shared" si="76"/>
        <v>0</v>
      </c>
      <c r="E115" s="6">
        <f t="shared" si="77"/>
        <v>228779</v>
      </c>
      <c r="F115" s="6">
        <f t="shared" si="78"/>
        <v>457554</v>
      </c>
      <c r="G115" s="96">
        <f t="shared" si="79"/>
        <v>0</v>
      </c>
      <c r="H115" s="52">
        <f t="shared" si="81"/>
        <v>0</v>
      </c>
      <c r="I115" s="6">
        <f t="shared" si="82"/>
        <v>0</v>
      </c>
      <c r="J115" s="6">
        <f t="shared" si="83"/>
        <v>0</v>
      </c>
      <c r="K115" s="6">
        <f t="shared" si="84"/>
        <v>0</v>
      </c>
      <c r="L115" s="3">
        <f t="shared" si="85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3</v>
      </c>
      <c r="DE115" s="6">
        <v>0</v>
      </c>
      <c r="DF115" s="6">
        <v>1</v>
      </c>
      <c r="DG115" s="6">
        <v>2</v>
      </c>
      <c r="DH115" s="6">
        <v>0</v>
      </c>
      <c r="DI115" s="6">
        <v>686333</v>
      </c>
      <c r="DJ115" s="6">
        <v>0</v>
      </c>
      <c r="DK115" s="6">
        <v>228779</v>
      </c>
      <c r="DL115" s="6">
        <v>457554</v>
      </c>
      <c r="DM115" s="3">
        <v>0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19"/>
      <c r="B116" s="28" t="s">
        <v>94</v>
      </c>
      <c r="C116" s="52">
        <f t="shared" si="80"/>
        <v>7098</v>
      </c>
      <c r="D116" s="52">
        <f t="shared" si="76"/>
        <v>0</v>
      </c>
      <c r="E116" s="6">
        <f t="shared" si="77"/>
        <v>7098</v>
      </c>
      <c r="F116" s="6">
        <f t="shared" si="78"/>
        <v>0</v>
      </c>
      <c r="G116" s="96">
        <f t="shared" si="79"/>
        <v>0</v>
      </c>
      <c r="H116" s="52">
        <f t="shared" si="81"/>
        <v>7098</v>
      </c>
      <c r="I116" s="6">
        <f t="shared" si="82"/>
        <v>0</v>
      </c>
      <c r="J116" s="6">
        <f t="shared" si="83"/>
        <v>7098</v>
      </c>
      <c r="K116" s="6">
        <f t="shared" si="84"/>
        <v>0</v>
      </c>
      <c r="L116" s="3">
        <f t="shared" si="85"/>
        <v>0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>
        <v>1</v>
      </c>
      <c r="BB116" s="6">
        <v>0</v>
      </c>
      <c r="BC116" s="6">
        <v>1</v>
      </c>
      <c r="BD116" s="6">
        <v>0</v>
      </c>
      <c r="BE116" s="6">
        <v>0</v>
      </c>
      <c r="BF116" s="6">
        <v>7098</v>
      </c>
      <c r="BG116" s="6">
        <v>0</v>
      </c>
      <c r="BH116" s="6">
        <v>7098</v>
      </c>
      <c r="BI116" s="6">
        <v>0</v>
      </c>
      <c r="BJ116" s="96">
        <v>0</v>
      </c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0</v>
      </c>
      <c r="DE116" s="6">
        <v>0</v>
      </c>
      <c r="DF116" s="6">
        <v>0</v>
      </c>
      <c r="DG116" s="6">
        <v>0</v>
      </c>
      <c r="DH116" s="6">
        <v>0</v>
      </c>
      <c r="DI116" s="6">
        <v>0</v>
      </c>
      <c r="DJ116" s="6">
        <v>0</v>
      </c>
      <c r="DK116" s="6">
        <v>0</v>
      </c>
      <c r="DL116" s="6">
        <v>0</v>
      </c>
      <c r="DM116" s="3">
        <v>0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19"/>
      <c r="B117" s="37" t="s">
        <v>33</v>
      </c>
      <c r="C117" s="52">
        <f t="shared" si="80"/>
        <v>228695</v>
      </c>
      <c r="D117" s="52">
        <f t="shared" si="76"/>
        <v>26117</v>
      </c>
      <c r="E117" s="6">
        <f t="shared" si="77"/>
        <v>71787</v>
      </c>
      <c r="F117" s="6">
        <f t="shared" si="78"/>
        <v>70133</v>
      </c>
      <c r="G117" s="96">
        <f t="shared" si="79"/>
        <v>60658</v>
      </c>
      <c r="H117" s="52">
        <f t="shared" si="81"/>
        <v>202970</v>
      </c>
      <c r="I117" s="6">
        <f t="shared" si="82"/>
        <v>26117</v>
      </c>
      <c r="J117" s="6">
        <f t="shared" si="83"/>
        <v>58234</v>
      </c>
      <c r="K117" s="6">
        <f t="shared" si="84"/>
        <v>57961</v>
      </c>
      <c r="L117" s="3">
        <f t="shared" si="85"/>
        <v>60658</v>
      </c>
      <c r="M117" s="81">
        <v>479</v>
      </c>
      <c r="N117" s="6">
        <v>64</v>
      </c>
      <c r="O117" s="6">
        <v>141</v>
      </c>
      <c r="P117" s="6">
        <v>136</v>
      </c>
      <c r="Q117" s="6">
        <v>138</v>
      </c>
      <c r="R117" s="6">
        <v>127609</v>
      </c>
      <c r="S117" s="6">
        <v>17465</v>
      </c>
      <c r="T117" s="6">
        <v>36532</v>
      </c>
      <c r="U117" s="6">
        <v>36259</v>
      </c>
      <c r="V117" s="3">
        <v>37353</v>
      </c>
      <c r="W117" s="52">
        <v>4</v>
      </c>
      <c r="X117" s="6">
        <v>2</v>
      </c>
      <c r="Y117" s="6">
        <v>0</v>
      </c>
      <c r="Z117" s="6">
        <v>0</v>
      </c>
      <c r="AA117" s="6">
        <v>2</v>
      </c>
      <c r="AB117" s="6">
        <v>4740</v>
      </c>
      <c r="AC117" s="6">
        <v>2257</v>
      </c>
      <c r="AD117" s="6">
        <v>0</v>
      </c>
      <c r="AE117" s="6">
        <v>0</v>
      </c>
      <c r="AF117" s="3">
        <v>2483</v>
      </c>
      <c r="AG117" s="52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6">
        <v>0</v>
      </c>
      <c r="AN117" s="6">
        <v>0</v>
      </c>
      <c r="AO117" s="6">
        <v>0</v>
      </c>
      <c r="AP117" s="3">
        <v>0</v>
      </c>
      <c r="AQ117" s="52">
        <v>18</v>
      </c>
      <c r="AR117" s="6">
        <v>0</v>
      </c>
      <c r="AS117" s="6">
        <v>6</v>
      </c>
      <c r="AT117" s="6">
        <v>6</v>
      </c>
      <c r="AU117" s="6">
        <v>6</v>
      </c>
      <c r="AV117" s="6">
        <v>16662</v>
      </c>
      <c r="AW117" s="6">
        <v>0</v>
      </c>
      <c r="AX117" s="6">
        <v>5554</v>
      </c>
      <c r="AY117" s="6">
        <v>5554</v>
      </c>
      <c r="AZ117" s="3">
        <v>5554</v>
      </c>
      <c r="BA117" s="81">
        <v>85</v>
      </c>
      <c r="BB117" s="6">
        <v>11</v>
      </c>
      <c r="BC117" s="6">
        <v>25</v>
      </c>
      <c r="BD117" s="6">
        <v>25</v>
      </c>
      <c r="BE117" s="6">
        <v>24</v>
      </c>
      <c r="BF117" s="6">
        <v>53959</v>
      </c>
      <c r="BG117" s="6">
        <v>6395</v>
      </c>
      <c r="BH117" s="6">
        <v>16148</v>
      </c>
      <c r="BI117" s="6">
        <v>16148</v>
      </c>
      <c r="BJ117" s="96">
        <v>15268</v>
      </c>
      <c r="BK117" s="52"/>
      <c r="BL117" s="8"/>
      <c r="BM117" s="8"/>
      <c r="BN117" s="8"/>
      <c r="BO117" s="50"/>
      <c r="BP117" s="81">
        <v>0</v>
      </c>
      <c r="BQ117" s="6">
        <v>0</v>
      </c>
      <c r="BR117" s="6">
        <v>0</v>
      </c>
      <c r="BS117" s="6">
        <v>0</v>
      </c>
      <c r="BT117" s="6">
        <v>0</v>
      </c>
      <c r="BU117" s="6">
        <v>0</v>
      </c>
      <c r="BV117" s="6">
        <v>0</v>
      </c>
      <c r="BW117" s="6">
        <v>0</v>
      </c>
      <c r="BX117" s="6">
        <v>0</v>
      </c>
      <c r="BY117" s="96">
        <v>0</v>
      </c>
      <c r="BZ117" s="52">
        <v>0</v>
      </c>
      <c r="CA117" s="6">
        <v>0</v>
      </c>
      <c r="CB117" s="6">
        <v>0</v>
      </c>
      <c r="CC117" s="6">
        <v>0</v>
      </c>
      <c r="CD117" s="6">
        <v>0</v>
      </c>
      <c r="CE117" s="6">
        <v>0</v>
      </c>
      <c r="CF117" s="6">
        <v>0</v>
      </c>
      <c r="CG117" s="6">
        <v>0</v>
      </c>
      <c r="CH117" s="6">
        <v>0</v>
      </c>
      <c r="CI117" s="3">
        <v>0</v>
      </c>
      <c r="CJ117" s="81">
        <v>0</v>
      </c>
      <c r="CK117" s="6">
        <v>0</v>
      </c>
      <c r="CL117" s="6">
        <v>0</v>
      </c>
      <c r="CM117" s="6">
        <v>0</v>
      </c>
      <c r="CN117" s="6">
        <v>0</v>
      </c>
      <c r="CO117" s="6">
        <v>0</v>
      </c>
      <c r="CP117" s="6">
        <v>0</v>
      </c>
      <c r="CQ117" s="6">
        <v>0</v>
      </c>
      <c r="CR117" s="6">
        <v>0</v>
      </c>
      <c r="CS117" s="96">
        <v>0</v>
      </c>
      <c r="CT117" s="52">
        <v>0</v>
      </c>
      <c r="CU117" s="6">
        <v>0</v>
      </c>
      <c r="CV117" s="6">
        <v>0</v>
      </c>
      <c r="CW117" s="6">
        <v>0</v>
      </c>
      <c r="CX117" s="6">
        <v>0</v>
      </c>
      <c r="CY117" s="6">
        <v>0</v>
      </c>
      <c r="CZ117" s="6">
        <v>0</v>
      </c>
      <c r="DA117" s="6">
        <v>0</v>
      </c>
      <c r="DB117" s="6">
        <v>0</v>
      </c>
      <c r="DC117" s="3">
        <v>0</v>
      </c>
      <c r="DD117" s="81">
        <v>0</v>
      </c>
      <c r="DE117" s="6">
        <v>0</v>
      </c>
      <c r="DF117" s="6">
        <v>0</v>
      </c>
      <c r="DG117" s="6">
        <v>0</v>
      </c>
      <c r="DH117" s="6">
        <v>0</v>
      </c>
      <c r="DI117" s="6">
        <v>0</v>
      </c>
      <c r="DJ117" s="6">
        <v>0</v>
      </c>
      <c r="DK117" s="6">
        <v>0</v>
      </c>
      <c r="DL117" s="6">
        <v>0</v>
      </c>
      <c r="DM117" s="3">
        <v>0</v>
      </c>
      <c r="DN117" s="52">
        <v>2</v>
      </c>
      <c r="DO117" s="6">
        <v>0</v>
      </c>
      <c r="DP117" s="6">
        <v>1</v>
      </c>
      <c r="DQ117" s="6">
        <v>1</v>
      </c>
      <c r="DR117" s="6">
        <v>0</v>
      </c>
      <c r="DS117" s="6">
        <v>25725</v>
      </c>
      <c r="DT117" s="6">
        <v>0</v>
      </c>
      <c r="DU117" s="6">
        <v>13553</v>
      </c>
      <c r="DV117" s="6">
        <v>12172</v>
      </c>
      <c r="DW117" s="96">
        <v>0</v>
      </c>
      <c r="DX117" s="52">
        <f>DY117+DZ117+EB117+EA117</f>
        <v>0</v>
      </c>
      <c r="DY117" s="49">
        <f>EN117+FC117+FR117</f>
        <v>0</v>
      </c>
      <c r="DZ117" s="49">
        <f>EO117+FD117+FS117</f>
        <v>0</v>
      </c>
      <c r="EA117" s="49">
        <f>EP117+FE117+FT117</f>
        <v>0</v>
      </c>
      <c r="EB117" s="24">
        <f>EQ117+FF117+FU117</f>
        <v>0</v>
      </c>
      <c r="EC117" s="81">
        <v>0</v>
      </c>
      <c r="ED117" s="6">
        <v>0</v>
      </c>
      <c r="EE117" s="6">
        <v>0</v>
      </c>
      <c r="EF117" s="6">
        <v>0</v>
      </c>
      <c r="EG117" s="6">
        <v>0</v>
      </c>
      <c r="EH117" s="6">
        <v>0</v>
      </c>
      <c r="EI117" s="6">
        <v>0</v>
      </c>
      <c r="EJ117" s="6">
        <v>0</v>
      </c>
      <c r="EK117" s="6">
        <v>0</v>
      </c>
      <c r="EL117" s="6">
        <v>0</v>
      </c>
      <c r="EM117" s="6">
        <v>0</v>
      </c>
      <c r="EN117" s="6">
        <v>0</v>
      </c>
      <c r="EO117" s="6">
        <v>0</v>
      </c>
      <c r="EP117" s="6">
        <v>0</v>
      </c>
      <c r="EQ117" s="3">
        <v>0</v>
      </c>
      <c r="ER117" s="52">
        <v>0</v>
      </c>
      <c r="ES117" s="6">
        <v>0</v>
      </c>
      <c r="ET117" s="6">
        <v>0</v>
      </c>
      <c r="EU117" s="6">
        <v>0</v>
      </c>
      <c r="EV117" s="6">
        <v>0</v>
      </c>
      <c r="EW117" s="6">
        <v>0</v>
      </c>
      <c r="EX117" s="6">
        <v>0</v>
      </c>
      <c r="EY117" s="6">
        <v>0</v>
      </c>
      <c r="EZ117" s="6">
        <v>0</v>
      </c>
      <c r="FA117" s="6">
        <v>0</v>
      </c>
      <c r="FB117" s="6">
        <v>0</v>
      </c>
      <c r="FC117" s="6">
        <v>0</v>
      </c>
      <c r="FD117" s="6">
        <v>0</v>
      </c>
      <c r="FE117" s="6">
        <v>0</v>
      </c>
      <c r="FF117" s="3">
        <v>0</v>
      </c>
      <c r="FG117" s="81">
        <f t="shared" si="88"/>
        <v>0</v>
      </c>
      <c r="FH117" s="6"/>
      <c r="FI117" s="6"/>
      <c r="FJ117" s="6"/>
      <c r="FK117" s="6"/>
      <c r="FL117" s="6">
        <f t="shared" si="89"/>
        <v>0</v>
      </c>
      <c r="FM117" s="6"/>
      <c r="FN117" s="6"/>
      <c r="FO117" s="6"/>
      <c r="FP117" s="6"/>
      <c r="FQ117" s="6">
        <f t="shared" si="90"/>
        <v>0</v>
      </c>
      <c r="FR117" s="6"/>
      <c r="FS117" s="6"/>
      <c r="FT117" s="6"/>
      <c r="FU117" s="96"/>
      <c r="FV117" s="52">
        <v>0</v>
      </c>
      <c r="FW117" s="8">
        <v>0</v>
      </c>
      <c r="FX117" s="8">
        <v>0</v>
      </c>
      <c r="FY117" s="8">
        <v>0</v>
      </c>
      <c r="FZ117" s="8">
        <v>0</v>
      </c>
      <c r="GA117" s="6">
        <v>0</v>
      </c>
      <c r="GB117" s="8">
        <v>0</v>
      </c>
      <c r="GC117" s="8">
        <v>0</v>
      </c>
      <c r="GD117" s="8">
        <v>0</v>
      </c>
      <c r="GE117" s="50">
        <v>0</v>
      </c>
    </row>
    <row r="118" spans="1:187" s="1" customFormat="1" ht="16.5" customHeight="1" x14ac:dyDescent="0.25">
      <c r="A118" s="219"/>
      <c r="B118" s="27" t="s">
        <v>357</v>
      </c>
      <c r="C118" s="88">
        <f t="shared" si="80"/>
        <v>1798</v>
      </c>
      <c r="D118" s="52">
        <f t="shared" si="76"/>
        <v>0</v>
      </c>
      <c r="E118" s="146">
        <f t="shared" si="77"/>
        <v>316</v>
      </c>
      <c r="F118" s="146">
        <f t="shared" si="78"/>
        <v>741</v>
      </c>
      <c r="G118" s="149">
        <f t="shared" si="79"/>
        <v>741</v>
      </c>
      <c r="H118" s="52">
        <f t="shared" si="81"/>
        <v>1798</v>
      </c>
      <c r="I118" s="146">
        <f t="shared" si="82"/>
        <v>0</v>
      </c>
      <c r="J118" s="146">
        <f t="shared" si="83"/>
        <v>316</v>
      </c>
      <c r="K118" s="146">
        <f t="shared" si="84"/>
        <v>741</v>
      </c>
      <c r="L118" s="3">
        <f t="shared" si="85"/>
        <v>741</v>
      </c>
      <c r="M118" s="81"/>
      <c r="N118" s="146"/>
      <c r="O118" s="146"/>
      <c r="P118" s="146"/>
      <c r="Q118" s="146"/>
      <c r="R118" s="146"/>
      <c r="S118" s="146"/>
      <c r="T118" s="146"/>
      <c r="U118" s="146"/>
      <c r="V118" s="3"/>
      <c r="W118" s="52"/>
      <c r="X118" s="146"/>
      <c r="Y118" s="146"/>
      <c r="Z118" s="146"/>
      <c r="AA118" s="146"/>
      <c r="AB118" s="146"/>
      <c r="AC118" s="146"/>
      <c r="AD118" s="146"/>
      <c r="AE118" s="146"/>
      <c r="AF118" s="3"/>
      <c r="AG118" s="52"/>
      <c r="AH118" s="146"/>
      <c r="AI118" s="146"/>
      <c r="AJ118" s="146"/>
      <c r="AK118" s="146"/>
      <c r="AL118" s="146"/>
      <c r="AM118" s="146"/>
      <c r="AN118" s="146"/>
      <c r="AO118" s="146"/>
      <c r="AP118" s="3"/>
      <c r="AQ118" s="52"/>
      <c r="AR118" s="146"/>
      <c r="AS118" s="146"/>
      <c r="AT118" s="146"/>
      <c r="AU118" s="146"/>
      <c r="AV118" s="146"/>
      <c r="AW118" s="146"/>
      <c r="AX118" s="146"/>
      <c r="AY118" s="146"/>
      <c r="AZ118" s="3"/>
      <c r="BA118" s="81">
        <v>17</v>
      </c>
      <c r="BB118" s="146">
        <v>0</v>
      </c>
      <c r="BC118" s="146">
        <v>3</v>
      </c>
      <c r="BD118" s="146">
        <v>7</v>
      </c>
      <c r="BE118" s="146">
        <v>7</v>
      </c>
      <c r="BF118" s="146">
        <v>1798</v>
      </c>
      <c r="BG118" s="146">
        <v>0</v>
      </c>
      <c r="BH118" s="146">
        <v>316</v>
      </c>
      <c r="BI118" s="146">
        <v>741</v>
      </c>
      <c r="BJ118" s="149">
        <v>741</v>
      </c>
      <c r="BK118" s="52"/>
      <c r="BL118" s="8"/>
      <c r="BM118" s="8"/>
      <c r="BN118" s="8"/>
      <c r="BO118" s="50"/>
      <c r="BP118" s="81"/>
      <c r="BQ118" s="146"/>
      <c r="BR118" s="146"/>
      <c r="BS118" s="146"/>
      <c r="BT118" s="146"/>
      <c r="BU118" s="146"/>
      <c r="BV118" s="146"/>
      <c r="BW118" s="146"/>
      <c r="BX118" s="146"/>
      <c r="BY118" s="149"/>
      <c r="BZ118" s="52"/>
      <c r="CA118" s="146"/>
      <c r="CB118" s="146"/>
      <c r="CC118" s="146"/>
      <c r="CD118" s="146"/>
      <c r="CE118" s="146"/>
      <c r="CF118" s="146"/>
      <c r="CG118" s="146"/>
      <c r="CH118" s="146"/>
      <c r="CI118" s="3"/>
      <c r="CJ118" s="81"/>
      <c r="CK118" s="146"/>
      <c r="CL118" s="146"/>
      <c r="CM118" s="146"/>
      <c r="CN118" s="146"/>
      <c r="CO118" s="146"/>
      <c r="CP118" s="146"/>
      <c r="CQ118" s="146"/>
      <c r="CR118" s="146"/>
      <c r="CS118" s="149"/>
      <c r="CT118" s="52"/>
      <c r="CU118" s="146"/>
      <c r="CV118" s="146"/>
      <c r="CW118" s="146"/>
      <c r="CX118" s="146"/>
      <c r="CY118" s="146"/>
      <c r="CZ118" s="146"/>
      <c r="DA118" s="146"/>
      <c r="DB118" s="146"/>
      <c r="DC118" s="3"/>
      <c r="DD118" s="81"/>
      <c r="DE118" s="146"/>
      <c r="DF118" s="146"/>
      <c r="DG118" s="146"/>
      <c r="DH118" s="146"/>
      <c r="DI118" s="146"/>
      <c r="DJ118" s="146"/>
      <c r="DK118" s="146"/>
      <c r="DL118" s="146"/>
      <c r="DM118" s="3"/>
      <c r="DN118" s="52"/>
      <c r="DO118" s="146"/>
      <c r="DP118" s="146"/>
      <c r="DQ118" s="146"/>
      <c r="DR118" s="146"/>
      <c r="DS118" s="146"/>
      <c r="DT118" s="146"/>
      <c r="DU118" s="146"/>
      <c r="DV118" s="146"/>
      <c r="DW118" s="149"/>
      <c r="DX118" s="52"/>
      <c r="DY118" s="146"/>
      <c r="DZ118" s="146"/>
      <c r="EA118" s="146"/>
      <c r="EB118" s="3"/>
      <c r="EC118" s="81"/>
      <c r="ED118" s="146"/>
      <c r="EE118" s="146"/>
      <c r="EF118" s="146"/>
      <c r="EG118" s="146"/>
      <c r="EH118" s="146"/>
      <c r="EI118" s="146"/>
      <c r="EJ118" s="146"/>
      <c r="EK118" s="146"/>
      <c r="EL118" s="146"/>
      <c r="EM118" s="146"/>
      <c r="EN118" s="146"/>
      <c r="EO118" s="146"/>
      <c r="EP118" s="146"/>
      <c r="EQ118" s="3"/>
      <c r="ER118" s="52"/>
      <c r="ES118" s="146"/>
      <c r="ET118" s="146"/>
      <c r="EU118" s="146"/>
      <c r="EV118" s="146"/>
      <c r="EW118" s="146"/>
      <c r="EX118" s="146"/>
      <c r="EY118" s="146"/>
      <c r="EZ118" s="146"/>
      <c r="FA118" s="146"/>
      <c r="FB118" s="146"/>
      <c r="FC118" s="146"/>
      <c r="FD118" s="146"/>
      <c r="FE118" s="146"/>
      <c r="FF118" s="3"/>
      <c r="FG118" s="81"/>
      <c r="FH118" s="146"/>
      <c r="FI118" s="146"/>
      <c r="FJ118" s="146"/>
      <c r="FK118" s="146"/>
      <c r="FL118" s="146"/>
      <c r="FM118" s="146"/>
      <c r="FN118" s="146"/>
      <c r="FO118" s="146"/>
      <c r="FP118" s="146"/>
      <c r="FQ118" s="146"/>
      <c r="FR118" s="146"/>
      <c r="FS118" s="146"/>
      <c r="FT118" s="146"/>
      <c r="FU118" s="149"/>
      <c r="FV118" s="52"/>
      <c r="FW118" s="8"/>
      <c r="FX118" s="8"/>
      <c r="FY118" s="8"/>
      <c r="FZ118" s="8"/>
      <c r="GA118" s="146"/>
      <c r="GB118" s="8"/>
      <c r="GC118" s="8"/>
      <c r="GD118" s="8"/>
      <c r="GE118" s="50"/>
    </row>
    <row r="119" spans="1:187" s="1" customFormat="1" x14ac:dyDescent="0.25">
      <c r="A119" s="219"/>
      <c r="B119" s="130" t="s">
        <v>84</v>
      </c>
      <c r="C119" s="52">
        <f t="shared" si="80"/>
        <v>11390</v>
      </c>
      <c r="D119" s="52">
        <f t="shared" si="76"/>
        <v>1193</v>
      </c>
      <c r="E119" s="6">
        <f t="shared" si="77"/>
        <v>3399</v>
      </c>
      <c r="F119" s="6">
        <f t="shared" si="78"/>
        <v>3399</v>
      </c>
      <c r="G119" s="96">
        <f t="shared" si="79"/>
        <v>3399</v>
      </c>
      <c r="H119" s="52">
        <f t="shared" si="81"/>
        <v>11390</v>
      </c>
      <c r="I119" s="6">
        <f t="shared" si="82"/>
        <v>1193</v>
      </c>
      <c r="J119" s="6">
        <f t="shared" si="83"/>
        <v>3399</v>
      </c>
      <c r="K119" s="6">
        <f t="shared" si="84"/>
        <v>3399</v>
      </c>
      <c r="L119" s="3">
        <f t="shared" si="85"/>
        <v>3399</v>
      </c>
      <c r="M119" s="81"/>
      <c r="N119" s="6"/>
      <c r="O119" s="6"/>
      <c r="P119" s="6"/>
      <c r="Q119" s="6"/>
      <c r="R119" s="6"/>
      <c r="S119" s="6"/>
      <c r="T119" s="6"/>
      <c r="U119" s="6"/>
      <c r="V119" s="3"/>
      <c r="W119" s="52"/>
      <c r="X119" s="6"/>
      <c r="Y119" s="6"/>
      <c r="Z119" s="6"/>
      <c r="AA119" s="6"/>
      <c r="AB119" s="6"/>
      <c r="AC119" s="6"/>
      <c r="AD119" s="6"/>
      <c r="AE119" s="6"/>
      <c r="AF119" s="3"/>
      <c r="AG119" s="52"/>
      <c r="AH119" s="6"/>
      <c r="AI119" s="6"/>
      <c r="AJ119" s="6"/>
      <c r="AK119" s="6"/>
      <c r="AL119" s="6"/>
      <c r="AM119" s="6"/>
      <c r="AN119" s="6"/>
      <c r="AO119" s="6"/>
      <c r="AP119" s="3"/>
      <c r="AQ119" s="52"/>
      <c r="AR119" s="6"/>
      <c r="AS119" s="6"/>
      <c r="AT119" s="6"/>
      <c r="AU119" s="6"/>
      <c r="AV119" s="6"/>
      <c r="AW119" s="6"/>
      <c r="AX119" s="6"/>
      <c r="AY119" s="6"/>
      <c r="AZ119" s="3"/>
      <c r="BA119" s="81">
        <v>10</v>
      </c>
      <c r="BB119" s="6">
        <v>1</v>
      </c>
      <c r="BC119" s="6">
        <v>3</v>
      </c>
      <c r="BD119" s="6">
        <v>3</v>
      </c>
      <c r="BE119" s="6">
        <v>3</v>
      </c>
      <c r="BF119" s="6">
        <v>11390</v>
      </c>
      <c r="BG119" s="6">
        <v>1193</v>
      </c>
      <c r="BH119" s="6">
        <v>3399</v>
      </c>
      <c r="BI119" s="6">
        <v>3399</v>
      </c>
      <c r="BJ119" s="96">
        <v>3399</v>
      </c>
      <c r="BK119" s="52"/>
      <c r="BL119" s="8"/>
      <c r="BM119" s="8"/>
      <c r="BN119" s="8"/>
      <c r="BO119" s="50"/>
      <c r="BP119" s="81"/>
      <c r="BQ119" s="6"/>
      <c r="BR119" s="6"/>
      <c r="BS119" s="6"/>
      <c r="BT119" s="6"/>
      <c r="BU119" s="6"/>
      <c r="BV119" s="6"/>
      <c r="BW119" s="6"/>
      <c r="BX119" s="6"/>
      <c r="BY119" s="96"/>
      <c r="BZ119" s="52"/>
      <c r="CA119" s="6"/>
      <c r="CB119" s="6"/>
      <c r="CC119" s="6"/>
      <c r="CD119" s="6"/>
      <c r="CE119" s="6"/>
      <c r="CF119" s="6"/>
      <c r="CG119" s="6"/>
      <c r="CH119" s="6"/>
      <c r="CI119" s="3"/>
      <c r="CJ119" s="81"/>
      <c r="CK119" s="6"/>
      <c r="CL119" s="6"/>
      <c r="CM119" s="6"/>
      <c r="CN119" s="6"/>
      <c r="CO119" s="6"/>
      <c r="CP119" s="6"/>
      <c r="CQ119" s="6"/>
      <c r="CR119" s="6"/>
      <c r="CS119" s="96"/>
      <c r="CT119" s="52"/>
      <c r="CU119" s="6"/>
      <c r="CV119" s="6"/>
      <c r="CW119" s="6"/>
      <c r="CX119" s="6"/>
      <c r="CY119" s="6"/>
      <c r="CZ119" s="6"/>
      <c r="DA119" s="6"/>
      <c r="DB119" s="6"/>
      <c r="DC119" s="3"/>
      <c r="DD119" s="81"/>
      <c r="DE119" s="6"/>
      <c r="DF119" s="6"/>
      <c r="DG119" s="6"/>
      <c r="DH119" s="6"/>
      <c r="DI119" s="6"/>
      <c r="DJ119" s="6"/>
      <c r="DK119" s="6"/>
      <c r="DL119" s="6"/>
      <c r="DM119" s="3"/>
      <c r="DN119" s="52"/>
      <c r="DO119" s="6"/>
      <c r="DP119" s="6"/>
      <c r="DQ119" s="6"/>
      <c r="DR119" s="6"/>
      <c r="DS119" s="6"/>
      <c r="DT119" s="6"/>
      <c r="DU119" s="6"/>
      <c r="DV119" s="6"/>
      <c r="DW119" s="96"/>
      <c r="DX119" s="52"/>
      <c r="DY119" s="6"/>
      <c r="DZ119" s="6"/>
      <c r="EA119" s="6"/>
      <c r="EB119" s="3"/>
      <c r="EC119" s="81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3"/>
      <c r="ER119" s="52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3"/>
      <c r="FG119" s="81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96"/>
      <c r="FV119" s="52"/>
      <c r="FW119" s="8"/>
      <c r="FX119" s="8"/>
      <c r="FY119" s="8"/>
      <c r="FZ119" s="8"/>
      <c r="GA119" s="6"/>
      <c r="GB119" s="8"/>
      <c r="GC119" s="8"/>
      <c r="GD119" s="8"/>
      <c r="GE119" s="50"/>
    </row>
    <row r="120" spans="1:187" s="1" customFormat="1" x14ac:dyDescent="0.25">
      <c r="A120" s="219"/>
      <c r="B120" s="131" t="s">
        <v>85</v>
      </c>
      <c r="C120" s="52">
        <f t="shared" si="80"/>
        <v>45540</v>
      </c>
      <c r="D120" s="52">
        <f t="shared" si="76"/>
        <v>0</v>
      </c>
      <c r="E120" s="6">
        <f t="shared" si="77"/>
        <v>15180</v>
      </c>
      <c r="F120" s="6">
        <f t="shared" si="78"/>
        <v>15180</v>
      </c>
      <c r="G120" s="96">
        <f t="shared" si="79"/>
        <v>15180</v>
      </c>
      <c r="H120" s="52">
        <f t="shared" si="81"/>
        <v>45540</v>
      </c>
      <c r="I120" s="6">
        <f t="shared" si="82"/>
        <v>0</v>
      </c>
      <c r="J120" s="6">
        <f t="shared" si="83"/>
        <v>15180</v>
      </c>
      <c r="K120" s="6">
        <f t="shared" si="84"/>
        <v>15180</v>
      </c>
      <c r="L120" s="3">
        <f t="shared" si="85"/>
        <v>15180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60</v>
      </c>
      <c r="BB120" s="6">
        <v>0</v>
      </c>
      <c r="BC120" s="6">
        <v>20</v>
      </c>
      <c r="BD120" s="6">
        <v>20</v>
      </c>
      <c r="BE120" s="6">
        <v>20</v>
      </c>
      <c r="BF120" s="6">
        <v>45540</v>
      </c>
      <c r="BG120" s="6">
        <v>0</v>
      </c>
      <c r="BH120" s="6">
        <v>15180</v>
      </c>
      <c r="BI120" s="6">
        <v>15180</v>
      </c>
      <c r="BJ120" s="96">
        <v>15180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ht="31.5" x14ac:dyDescent="0.25">
      <c r="A121" s="219"/>
      <c r="B121" s="132" t="s">
        <v>86</v>
      </c>
      <c r="C121" s="52">
        <f t="shared" si="80"/>
        <v>0</v>
      </c>
      <c r="D121" s="52">
        <f t="shared" si="76"/>
        <v>0</v>
      </c>
      <c r="E121" s="6">
        <f t="shared" si="77"/>
        <v>0</v>
      </c>
      <c r="F121" s="6">
        <f t="shared" si="78"/>
        <v>0</v>
      </c>
      <c r="G121" s="96">
        <f t="shared" si="79"/>
        <v>0</v>
      </c>
      <c r="H121" s="52">
        <f t="shared" si="81"/>
        <v>0</v>
      </c>
      <c r="I121" s="6">
        <f t="shared" si="82"/>
        <v>0</v>
      </c>
      <c r="J121" s="6">
        <f t="shared" si="83"/>
        <v>0</v>
      </c>
      <c r="K121" s="6">
        <f t="shared" si="84"/>
        <v>0</v>
      </c>
      <c r="L121" s="3">
        <f t="shared" si="85"/>
        <v>0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0</v>
      </c>
      <c r="BI121" s="6">
        <v>0</v>
      </c>
      <c r="BJ121" s="96">
        <v>0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x14ac:dyDescent="0.25">
      <c r="A122" s="219"/>
      <c r="B122" s="133" t="s">
        <v>35</v>
      </c>
      <c r="C122" s="52">
        <f t="shared" si="80"/>
        <v>4398</v>
      </c>
      <c r="D122" s="52">
        <f t="shared" ref="D122:D133" si="96">I122+DJ122+DT122+DY122+GB122</f>
        <v>0</v>
      </c>
      <c r="E122" s="6">
        <f t="shared" ref="E122:E133" si="97">J122+DK122+DU122+DZ122+GC122</f>
        <v>1466</v>
      </c>
      <c r="F122" s="6">
        <f t="shared" ref="F122:F133" si="98">K122+DL122+DV122+EA122+GD122</f>
        <v>1466</v>
      </c>
      <c r="G122" s="96">
        <f t="shared" ref="G122:G133" si="99">L122+DM122+DW122+EB122+GE122</f>
        <v>1466</v>
      </c>
      <c r="H122" s="52">
        <f t="shared" si="81"/>
        <v>4398</v>
      </c>
      <c r="I122" s="6">
        <f t="shared" si="82"/>
        <v>0</v>
      </c>
      <c r="J122" s="6">
        <f t="shared" si="83"/>
        <v>1466</v>
      </c>
      <c r="K122" s="6">
        <f t="shared" si="84"/>
        <v>1466</v>
      </c>
      <c r="L122" s="3">
        <f t="shared" si="85"/>
        <v>1466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3</v>
      </c>
      <c r="BB122" s="6">
        <v>0</v>
      </c>
      <c r="BC122" s="6">
        <v>1</v>
      </c>
      <c r="BD122" s="6">
        <v>1</v>
      </c>
      <c r="BE122" s="6">
        <v>1</v>
      </c>
      <c r="BF122" s="6">
        <v>4398</v>
      </c>
      <c r="BG122" s="6">
        <v>0</v>
      </c>
      <c r="BH122" s="6">
        <v>1466</v>
      </c>
      <c r="BI122" s="6">
        <v>1466</v>
      </c>
      <c r="BJ122" s="96">
        <v>1466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19"/>
      <c r="B123" s="129" t="s">
        <v>36</v>
      </c>
      <c r="C123" s="52">
        <f t="shared" si="80"/>
        <v>12846</v>
      </c>
      <c r="D123" s="52">
        <f t="shared" si="96"/>
        <v>0</v>
      </c>
      <c r="E123" s="6">
        <f t="shared" si="97"/>
        <v>6423</v>
      </c>
      <c r="F123" s="6">
        <f t="shared" si="98"/>
        <v>0</v>
      </c>
      <c r="G123" s="96">
        <f t="shared" si="99"/>
        <v>6423</v>
      </c>
      <c r="H123" s="52">
        <f t="shared" si="81"/>
        <v>12846</v>
      </c>
      <c r="I123" s="6">
        <f t="shared" si="82"/>
        <v>0</v>
      </c>
      <c r="J123" s="6">
        <f t="shared" si="83"/>
        <v>6423</v>
      </c>
      <c r="K123" s="6">
        <f t="shared" si="84"/>
        <v>0</v>
      </c>
      <c r="L123" s="3">
        <f t="shared" si="85"/>
        <v>6423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2</v>
      </c>
      <c r="BB123" s="6">
        <v>0</v>
      </c>
      <c r="BC123" s="6">
        <v>1</v>
      </c>
      <c r="BD123" s="6">
        <v>0</v>
      </c>
      <c r="BE123" s="6">
        <v>1</v>
      </c>
      <c r="BF123" s="6">
        <v>12846</v>
      </c>
      <c r="BG123" s="6">
        <v>0</v>
      </c>
      <c r="BH123" s="6">
        <v>6423</v>
      </c>
      <c r="BI123" s="6">
        <v>0</v>
      </c>
      <c r="BJ123" s="96">
        <v>6423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ht="16.5" thickBot="1" x14ac:dyDescent="0.3">
      <c r="A124" s="220"/>
      <c r="B124" s="136" t="s">
        <v>37</v>
      </c>
      <c r="C124" s="51">
        <f t="shared" si="80"/>
        <v>0</v>
      </c>
      <c r="D124" s="51">
        <f t="shared" si="96"/>
        <v>0</v>
      </c>
      <c r="E124" s="11">
        <f t="shared" si="97"/>
        <v>0</v>
      </c>
      <c r="F124" s="11">
        <f t="shared" si="98"/>
        <v>0</v>
      </c>
      <c r="G124" s="97">
        <f t="shared" si="99"/>
        <v>0</v>
      </c>
      <c r="H124" s="51">
        <f t="shared" si="81"/>
        <v>0</v>
      </c>
      <c r="I124" s="11">
        <f t="shared" si="82"/>
        <v>0</v>
      </c>
      <c r="J124" s="11">
        <f t="shared" si="83"/>
        <v>0</v>
      </c>
      <c r="K124" s="11">
        <f t="shared" si="84"/>
        <v>0</v>
      </c>
      <c r="L124" s="5">
        <f t="shared" si="85"/>
        <v>0</v>
      </c>
      <c r="M124" s="86"/>
      <c r="N124" s="11"/>
      <c r="O124" s="11"/>
      <c r="P124" s="11"/>
      <c r="Q124" s="11"/>
      <c r="R124" s="11"/>
      <c r="S124" s="11"/>
      <c r="T124" s="11"/>
      <c r="U124" s="11"/>
      <c r="V124" s="5"/>
      <c r="W124" s="51"/>
      <c r="X124" s="11"/>
      <c r="Y124" s="11"/>
      <c r="Z124" s="11"/>
      <c r="AA124" s="11"/>
      <c r="AB124" s="11"/>
      <c r="AC124" s="11"/>
      <c r="AD124" s="11"/>
      <c r="AE124" s="11"/>
      <c r="AF124" s="5"/>
      <c r="AG124" s="51"/>
      <c r="AH124" s="11"/>
      <c r="AI124" s="11"/>
      <c r="AJ124" s="11"/>
      <c r="AK124" s="11"/>
      <c r="AL124" s="11"/>
      <c r="AM124" s="11"/>
      <c r="AN124" s="11"/>
      <c r="AO124" s="11"/>
      <c r="AP124" s="5"/>
      <c r="AQ124" s="51"/>
      <c r="AR124" s="11"/>
      <c r="AS124" s="11"/>
      <c r="AT124" s="11"/>
      <c r="AU124" s="11"/>
      <c r="AV124" s="11"/>
      <c r="AW124" s="11"/>
      <c r="AX124" s="11"/>
      <c r="AY124" s="11"/>
      <c r="AZ124" s="5"/>
      <c r="BA124" s="86">
        <v>0</v>
      </c>
      <c r="BB124" s="11">
        <v>0</v>
      </c>
      <c r="BC124" s="11">
        <v>0</v>
      </c>
      <c r="BD124" s="11">
        <v>0</v>
      </c>
      <c r="BE124" s="11">
        <v>0</v>
      </c>
      <c r="BF124" s="11">
        <v>0</v>
      </c>
      <c r="BG124" s="11">
        <v>0</v>
      </c>
      <c r="BH124" s="11">
        <v>0</v>
      </c>
      <c r="BI124" s="11">
        <v>0</v>
      </c>
      <c r="BJ124" s="97">
        <v>0</v>
      </c>
      <c r="BK124" s="51"/>
      <c r="BL124" s="10"/>
      <c r="BM124" s="10"/>
      <c r="BN124" s="10"/>
      <c r="BO124" s="58"/>
      <c r="BP124" s="86"/>
      <c r="BQ124" s="11"/>
      <c r="BR124" s="11"/>
      <c r="BS124" s="11"/>
      <c r="BT124" s="11"/>
      <c r="BU124" s="11"/>
      <c r="BV124" s="11"/>
      <c r="BW124" s="11"/>
      <c r="BX124" s="11"/>
      <c r="BY124" s="97"/>
      <c r="BZ124" s="51"/>
      <c r="CA124" s="11"/>
      <c r="CB124" s="11"/>
      <c r="CC124" s="11"/>
      <c r="CD124" s="11"/>
      <c r="CE124" s="11"/>
      <c r="CF124" s="11"/>
      <c r="CG124" s="11"/>
      <c r="CH124" s="11"/>
      <c r="CI124" s="5"/>
      <c r="CJ124" s="86"/>
      <c r="CK124" s="11"/>
      <c r="CL124" s="11"/>
      <c r="CM124" s="11"/>
      <c r="CN124" s="11"/>
      <c r="CO124" s="11"/>
      <c r="CP124" s="11"/>
      <c r="CQ124" s="11"/>
      <c r="CR124" s="11"/>
      <c r="CS124" s="97"/>
      <c r="CT124" s="51"/>
      <c r="CU124" s="11"/>
      <c r="CV124" s="11"/>
      <c r="CW124" s="11"/>
      <c r="CX124" s="11"/>
      <c r="CY124" s="11"/>
      <c r="CZ124" s="11"/>
      <c r="DA124" s="11"/>
      <c r="DB124" s="11"/>
      <c r="DC124" s="5"/>
      <c r="DD124" s="86"/>
      <c r="DE124" s="11"/>
      <c r="DF124" s="11"/>
      <c r="DG124" s="11"/>
      <c r="DH124" s="11"/>
      <c r="DI124" s="11"/>
      <c r="DJ124" s="11"/>
      <c r="DK124" s="11"/>
      <c r="DL124" s="11"/>
      <c r="DM124" s="5"/>
      <c r="DN124" s="51"/>
      <c r="DO124" s="11"/>
      <c r="DP124" s="11"/>
      <c r="DQ124" s="11"/>
      <c r="DR124" s="11"/>
      <c r="DS124" s="11"/>
      <c r="DT124" s="11"/>
      <c r="DU124" s="11"/>
      <c r="DV124" s="11"/>
      <c r="DW124" s="97"/>
      <c r="DX124" s="51"/>
      <c r="DY124" s="11"/>
      <c r="DZ124" s="11"/>
      <c r="EA124" s="11"/>
      <c r="EB124" s="5"/>
      <c r="EC124" s="86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5"/>
      <c r="ER124" s="5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5"/>
      <c r="FG124" s="86"/>
      <c r="FH124" s="11"/>
      <c r="FI124" s="11"/>
      <c r="FJ124" s="11"/>
      <c r="FK124" s="11"/>
      <c r="FL124" s="11"/>
      <c r="FM124" s="11"/>
      <c r="FN124" s="11"/>
      <c r="FO124" s="11"/>
      <c r="FP124" s="11"/>
      <c r="FQ124" s="11"/>
      <c r="FR124" s="11"/>
      <c r="FS124" s="11"/>
      <c r="FT124" s="11"/>
      <c r="FU124" s="97"/>
      <c r="FV124" s="51"/>
      <c r="FW124" s="10"/>
      <c r="FX124" s="10"/>
      <c r="FY124" s="10"/>
      <c r="FZ124" s="10"/>
      <c r="GA124" s="11"/>
      <c r="GB124" s="10"/>
      <c r="GC124" s="10"/>
      <c r="GD124" s="10"/>
      <c r="GE124" s="58"/>
    </row>
    <row r="125" spans="1:187" s="1" customFormat="1" ht="16.5" thickBot="1" x14ac:dyDescent="0.3">
      <c r="A125" s="15">
        <v>28</v>
      </c>
      <c r="B125" s="38" t="s">
        <v>32</v>
      </c>
      <c r="C125" s="44">
        <f t="shared" si="80"/>
        <v>1274072</v>
      </c>
      <c r="D125" s="44">
        <f t="shared" si="96"/>
        <v>6924</v>
      </c>
      <c r="E125" s="17">
        <f t="shared" si="97"/>
        <v>540096</v>
      </c>
      <c r="F125" s="17">
        <f t="shared" si="98"/>
        <v>540096</v>
      </c>
      <c r="G125" s="101">
        <f t="shared" si="99"/>
        <v>186956</v>
      </c>
      <c r="H125" s="44">
        <f t="shared" si="81"/>
        <v>1274072</v>
      </c>
      <c r="I125" s="17">
        <f t="shared" si="82"/>
        <v>6924</v>
      </c>
      <c r="J125" s="17">
        <f t="shared" si="83"/>
        <v>540096</v>
      </c>
      <c r="K125" s="17">
        <f t="shared" si="84"/>
        <v>540096</v>
      </c>
      <c r="L125" s="4">
        <f t="shared" si="85"/>
        <v>186956</v>
      </c>
      <c r="M125" s="84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22">
        <v>0</v>
      </c>
      <c r="W125" s="69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22">
        <v>0</v>
      </c>
      <c r="AG125" s="69">
        <v>0</v>
      </c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22">
        <v>0</v>
      </c>
      <c r="AQ125" s="69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22">
        <v>0</v>
      </c>
      <c r="BA125" s="84">
        <v>184</v>
      </c>
      <c r="BB125" s="48">
        <v>1</v>
      </c>
      <c r="BC125" s="48">
        <v>78</v>
      </c>
      <c r="BD125" s="48">
        <v>78</v>
      </c>
      <c r="BE125" s="48">
        <v>27</v>
      </c>
      <c r="BF125" s="48">
        <v>1274072</v>
      </c>
      <c r="BG125" s="48">
        <v>6924</v>
      </c>
      <c r="BH125" s="48">
        <v>540096</v>
      </c>
      <c r="BI125" s="48">
        <v>540096</v>
      </c>
      <c r="BJ125" s="76">
        <v>186956</v>
      </c>
      <c r="BK125" s="69"/>
      <c r="BL125" s="18"/>
      <c r="BM125" s="18"/>
      <c r="BN125" s="18"/>
      <c r="BO125" s="70"/>
      <c r="BP125" s="84">
        <v>0</v>
      </c>
      <c r="BQ125" s="48">
        <v>0</v>
      </c>
      <c r="BR125" s="48">
        <v>0</v>
      </c>
      <c r="BS125" s="48">
        <v>0</v>
      </c>
      <c r="BT125" s="48">
        <v>0</v>
      </c>
      <c r="BU125" s="48">
        <v>0</v>
      </c>
      <c r="BV125" s="48">
        <v>0</v>
      </c>
      <c r="BW125" s="48">
        <v>0</v>
      </c>
      <c r="BX125" s="48">
        <v>0</v>
      </c>
      <c r="BY125" s="76">
        <v>0</v>
      </c>
      <c r="BZ125" s="69">
        <v>0</v>
      </c>
      <c r="CA125" s="48">
        <v>0</v>
      </c>
      <c r="CB125" s="48">
        <v>0</v>
      </c>
      <c r="CC125" s="48">
        <v>0</v>
      </c>
      <c r="CD125" s="48">
        <v>0</v>
      </c>
      <c r="CE125" s="48">
        <v>0</v>
      </c>
      <c r="CF125" s="48">
        <v>0</v>
      </c>
      <c r="CG125" s="48">
        <v>0</v>
      </c>
      <c r="CH125" s="48">
        <v>0</v>
      </c>
      <c r="CI125" s="22">
        <v>0</v>
      </c>
      <c r="CJ125" s="84">
        <v>0</v>
      </c>
      <c r="CK125" s="48">
        <v>0</v>
      </c>
      <c r="CL125" s="48">
        <v>0</v>
      </c>
      <c r="CM125" s="48">
        <v>0</v>
      </c>
      <c r="CN125" s="48">
        <v>0</v>
      </c>
      <c r="CO125" s="48">
        <v>0</v>
      </c>
      <c r="CP125" s="48">
        <v>0</v>
      </c>
      <c r="CQ125" s="48">
        <v>0</v>
      </c>
      <c r="CR125" s="48">
        <v>0</v>
      </c>
      <c r="CS125" s="76">
        <v>0</v>
      </c>
      <c r="CT125" s="69">
        <v>0</v>
      </c>
      <c r="CU125" s="48">
        <v>0</v>
      </c>
      <c r="CV125" s="48">
        <v>0</v>
      </c>
      <c r="CW125" s="48">
        <v>0</v>
      </c>
      <c r="CX125" s="48">
        <v>0</v>
      </c>
      <c r="CY125" s="48">
        <v>0</v>
      </c>
      <c r="CZ125" s="48">
        <v>0</v>
      </c>
      <c r="DA125" s="48">
        <v>0</v>
      </c>
      <c r="DB125" s="48">
        <v>0</v>
      </c>
      <c r="DC125" s="22">
        <v>0</v>
      </c>
      <c r="DD125" s="84">
        <v>0</v>
      </c>
      <c r="DE125" s="48">
        <v>0</v>
      </c>
      <c r="DF125" s="48">
        <v>0</v>
      </c>
      <c r="DG125" s="48">
        <v>0</v>
      </c>
      <c r="DH125" s="48">
        <v>0</v>
      </c>
      <c r="DI125" s="48">
        <v>0</v>
      </c>
      <c r="DJ125" s="48">
        <v>0</v>
      </c>
      <c r="DK125" s="48">
        <v>0</v>
      </c>
      <c r="DL125" s="48">
        <v>0</v>
      </c>
      <c r="DM125" s="22">
        <v>0</v>
      </c>
      <c r="DN125" s="69">
        <v>0</v>
      </c>
      <c r="DO125" s="48">
        <v>0</v>
      </c>
      <c r="DP125" s="48">
        <v>0</v>
      </c>
      <c r="DQ125" s="48">
        <v>0</v>
      </c>
      <c r="DR125" s="48">
        <v>0</v>
      </c>
      <c r="DS125" s="48">
        <v>0</v>
      </c>
      <c r="DT125" s="48">
        <v>0</v>
      </c>
      <c r="DU125" s="48">
        <v>0</v>
      </c>
      <c r="DV125" s="48">
        <v>0</v>
      </c>
      <c r="DW125" s="76">
        <v>0</v>
      </c>
      <c r="DX125" s="69"/>
      <c r="DY125" s="48"/>
      <c r="DZ125" s="48"/>
      <c r="EA125" s="48"/>
      <c r="EB125" s="22"/>
      <c r="EC125" s="84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22"/>
      <c r="ER125" s="69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22"/>
      <c r="FG125" s="84"/>
      <c r="FH125" s="48"/>
      <c r="FI125" s="48"/>
      <c r="FJ125" s="48"/>
      <c r="FK125" s="48"/>
      <c r="FL125" s="48"/>
      <c r="FM125" s="48"/>
      <c r="FN125" s="48"/>
      <c r="FO125" s="48"/>
      <c r="FP125" s="48"/>
      <c r="FQ125" s="48"/>
      <c r="FR125" s="48"/>
      <c r="FS125" s="48"/>
      <c r="FT125" s="48"/>
      <c r="FU125" s="76"/>
      <c r="FV125" s="69">
        <v>0</v>
      </c>
      <c r="FW125" s="18">
        <v>0</v>
      </c>
      <c r="FX125" s="18">
        <v>0</v>
      </c>
      <c r="FY125" s="18">
        <v>0</v>
      </c>
      <c r="FZ125" s="18">
        <v>0</v>
      </c>
      <c r="GA125" s="48">
        <v>0</v>
      </c>
      <c r="GB125" s="18">
        <v>0</v>
      </c>
      <c r="GC125" s="18">
        <v>0</v>
      </c>
      <c r="GD125" s="18">
        <v>0</v>
      </c>
      <c r="GE125" s="70">
        <v>0</v>
      </c>
    </row>
    <row r="126" spans="1:187" s="1" customFormat="1" ht="16.5" thickBot="1" x14ac:dyDescent="0.3">
      <c r="A126" s="45">
        <v>29</v>
      </c>
      <c r="B126" s="43" t="s">
        <v>73</v>
      </c>
      <c r="C126" s="69">
        <f t="shared" si="80"/>
        <v>100955</v>
      </c>
      <c r="D126" s="69">
        <f t="shared" si="96"/>
        <v>19316</v>
      </c>
      <c r="E126" s="48">
        <f t="shared" si="97"/>
        <v>27213</v>
      </c>
      <c r="F126" s="48">
        <f t="shared" si="98"/>
        <v>27213</v>
      </c>
      <c r="G126" s="76">
        <f t="shared" si="99"/>
        <v>27213</v>
      </c>
      <c r="H126" s="69">
        <f t="shared" si="81"/>
        <v>100955</v>
      </c>
      <c r="I126" s="48">
        <f t="shared" si="82"/>
        <v>19316</v>
      </c>
      <c r="J126" s="48">
        <f t="shared" si="83"/>
        <v>27213</v>
      </c>
      <c r="K126" s="48">
        <f t="shared" si="84"/>
        <v>27213</v>
      </c>
      <c r="L126" s="22">
        <f t="shared" si="85"/>
        <v>27213</v>
      </c>
      <c r="M126" s="83">
        <v>193</v>
      </c>
      <c r="N126" s="17">
        <v>40</v>
      </c>
      <c r="O126" s="17">
        <v>51</v>
      </c>
      <c r="P126" s="17">
        <v>51</v>
      </c>
      <c r="Q126" s="17">
        <v>51</v>
      </c>
      <c r="R126" s="17">
        <v>76962</v>
      </c>
      <c r="S126" s="17">
        <v>15996</v>
      </c>
      <c r="T126" s="17">
        <v>20322</v>
      </c>
      <c r="U126" s="17">
        <v>20322</v>
      </c>
      <c r="V126" s="4">
        <v>20322</v>
      </c>
      <c r="W126" s="44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4">
        <v>0</v>
      </c>
      <c r="AG126" s="44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v>0</v>
      </c>
      <c r="AN126" s="17">
        <v>0</v>
      </c>
      <c r="AO126" s="17">
        <v>0</v>
      </c>
      <c r="AP126" s="4">
        <v>0</v>
      </c>
      <c r="AQ126" s="44">
        <v>0</v>
      </c>
      <c r="AR126" s="17">
        <v>0</v>
      </c>
      <c r="AS126" s="17">
        <v>0</v>
      </c>
      <c r="AT126" s="17">
        <v>0</v>
      </c>
      <c r="AU126" s="17">
        <v>0</v>
      </c>
      <c r="AV126" s="17">
        <v>0</v>
      </c>
      <c r="AW126" s="17">
        <v>0</v>
      </c>
      <c r="AX126" s="17">
        <v>0</v>
      </c>
      <c r="AY126" s="17">
        <v>0</v>
      </c>
      <c r="AZ126" s="4">
        <v>0</v>
      </c>
      <c r="BA126" s="83">
        <v>28</v>
      </c>
      <c r="BB126" s="17">
        <v>4</v>
      </c>
      <c r="BC126" s="17">
        <v>8</v>
      </c>
      <c r="BD126" s="17">
        <v>8</v>
      </c>
      <c r="BE126" s="17">
        <v>8</v>
      </c>
      <c r="BF126" s="17">
        <v>23993</v>
      </c>
      <c r="BG126" s="17">
        <v>3320</v>
      </c>
      <c r="BH126" s="17">
        <v>6891</v>
      </c>
      <c r="BI126" s="17">
        <v>6891</v>
      </c>
      <c r="BJ126" s="101">
        <v>6891</v>
      </c>
      <c r="BK126" s="44"/>
      <c r="BL126" s="16"/>
      <c r="BM126" s="16"/>
      <c r="BN126" s="16"/>
      <c r="BO126" s="68"/>
      <c r="BP126" s="83">
        <v>0</v>
      </c>
      <c r="BQ126" s="17">
        <v>0</v>
      </c>
      <c r="BR126" s="17">
        <v>0</v>
      </c>
      <c r="BS126" s="17">
        <v>0</v>
      </c>
      <c r="BT126" s="17">
        <v>0</v>
      </c>
      <c r="BU126" s="17">
        <v>0</v>
      </c>
      <c r="BV126" s="17">
        <v>0</v>
      </c>
      <c r="BW126" s="17">
        <v>0</v>
      </c>
      <c r="BX126" s="17">
        <v>0</v>
      </c>
      <c r="BY126" s="101">
        <v>0</v>
      </c>
      <c r="BZ126" s="44">
        <v>0</v>
      </c>
      <c r="CA126" s="17">
        <v>0</v>
      </c>
      <c r="CB126" s="17">
        <v>0</v>
      </c>
      <c r="CC126" s="17">
        <v>0</v>
      </c>
      <c r="CD126" s="17">
        <v>0</v>
      </c>
      <c r="CE126" s="17">
        <v>0</v>
      </c>
      <c r="CF126" s="17">
        <v>0</v>
      </c>
      <c r="CG126" s="17">
        <v>0</v>
      </c>
      <c r="CH126" s="17">
        <v>0</v>
      </c>
      <c r="CI126" s="4">
        <v>0</v>
      </c>
      <c r="CJ126" s="83">
        <v>0</v>
      </c>
      <c r="CK126" s="17">
        <v>0</v>
      </c>
      <c r="CL126" s="17">
        <v>0</v>
      </c>
      <c r="CM126" s="17">
        <v>0</v>
      </c>
      <c r="CN126" s="17">
        <v>0</v>
      </c>
      <c r="CO126" s="17">
        <v>0</v>
      </c>
      <c r="CP126" s="17">
        <v>0</v>
      </c>
      <c r="CQ126" s="17">
        <v>0</v>
      </c>
      <c r="CR126" s="17">
        <v>0</v>
      </c>
      <c r="CS126" s="101">
        <v>0</v>
      </c>
      <c r="CT126" s="44">
        <v>0</v>
      </c>
      <c r="CU126" s="17">
        <v>0</v>
      </c>
      <c r="CV126" s="17">
        <v>0</v>
      </c>
      <c r="CW126" s="17">
        <v>0</v>
      </c>
      <c r="CX126" s="17">
        <v>0</v>
      </c>
      <c r="CY126" s="17">
        <v>0</v>
      </c>
      <c r="CZ126" s="17">
        <v>0</v>
      </c>
      <c r="DA126" s="17">
        <v>0</v>
      </c>
      <c r="DB126" s="17">
        <v>0</v>
      </c>
      <c r="DC126" s="4">
        <v>0</v>
      </c>
      <c r="DD126" s="83">
        <v>0</v>
      </c>
      <c r="DE126" s="17">
        <v>0</v>
      </c>
      <c r="DF126" s="17">
        <v>0</v>
      </c>
      <c r="DG126" s="17">
        <v>0</v>
      </c>
      <c r="DH126" s="17">
        <v>0</v>
      </c>
      <c r="DI126" s="17">
        <v>0</v>
      </c>
      <c r="DJ126" s="17">
        <v>0</v>
      </c>
      <c r="DK126" s="17">
        <v>0</v>
      </c>
      <c r="DL126" s="17">
        <v>0</v>
      </c>
      <c r="DM126" s="4">
        <v>0</v>
      </c>
      <c r="DN126" s="44">
        <v>0</v>
      </c>
      <c r="DO126" s="17">
        <v>0</v>
      </c>
      <c r="DP126" s="17">
        <v>0</v>
      </c>
      <c r="DQ126" s="17">
        <v>0</v>
      </c>
      <c r="DR126" s="17">
        <v>0</v>
      </c>
      <c r="DS126" s="17">
        <v>0</v>
      </c>
      <c r="DT126" s="17">
        <v>0</v>
      </c>
      <c r="DU126" s="17">
        <v>0</v>
      </c>
      <c r="DV126" s="17">
        <v>0</v>
      </c>
      <c r="DW126" s="101">
        <v>0</v>
      </c>
      <c r="DX126" s="44"/>
      <c r="DY126" s="17"/>
      <c r="DZ126" s="17"/>
      <c r="EA126" s="17"/>
      <c r="EB126" s="4"/>
      <c r="EC126" s="83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4"/>
      <c r="ER126" s="44"/>
      <c r="ES126" s="17"/>
      <c r="ET126" s="17"/>
      <c r="EU126" s="17"/>
      <c r="EV126" s="17"/>
      <c r="EW126" s="17"/>
      <c r="EX126" s="17"/>
      <c r="EY126" s="17"/>
      <c r="EZ126" s="17"/>
      <c r="FA126" s="17"/>
      <c r="FB126" s="17"/>
      <c r="FC126" s="17"/>
      <c r="FD126" s="17"/>
      <c r="FE126" s="17"/>
      <c r="FF126" s="4"/>
      <c r="FG126" s="83"/>
      <c r="FH126" s="17"/>
      <c r="FI126" s="17"/>
      <c r="FJ126" s="17"/>
      <c r="FK126" s="17"/>
      <c r="FL126" s="17"/>
      <c r="FM126" s="17"/>
      <c r="FN126" s="17"/>
      <c r="FO126" s="17"/>
      <c r="FP126" s="17"/>
      <c r="FQ126" s="17"/>
      <c r="FR126" s="17"/>
      <c r="FS126" s="17"/>
      <c r="FT126" s="17"/>
      <c r="FU126" s="101"/>
      <c r="FV126" s="44">
        <v>0</v>
      </c>
      <c r="FW126" s="16">
        <v>0</v>
      </c>
      <c r="FX126" s="16">
        <v>0</v>
      </c>
      <c r="FY126" s="16">
        <v>0</v>
      </c>
      <c r="FZ126" s="16">
        <v>0</v>
      </c>
      <c r="GA126" s="17">
        <v>0</v>
      </c>
      <c r="GB126" s="16">
        <v>0</v>
      </c>
      <c r="GC126" s="16">
        <v>0</v>
      </c>
      <c r="GD126" s="16">
        <v>0</v>
      </c>
      <c r="GE126" s="68">
        <v>0</v>
      </c>
    </row>
    <row r="127" spans="1:187" s="1" customFormat="1" ht="16.5" thickBot="1" x14ac:dyDescent="0.3">
      <c r="A127" s="15">
        <v>30</v>
      </c>
      <c r="B127" s="38" t="s">
        <v>64</v>
      </c>
      <c r="C127" s="44">
        <f t="shared" si="80"/>
        <v>1010541</v>
      </c>
      <c r="D127" s="44">
        <f t="shared" si="96"/>
        <v>0</v>
      </c>
      <c r="E127" s="17">
        <f t="shared" si="97"/>
        <v>336847</v>
      </c>
      <c r="F127" s="17">
        <f t="shared" si="98"/>
        <v>336847</v>
      </c>
      <c r="G127" s="101">
        <f t="shared" si="99"/>
        <v>336847</v>
      </c>
      <c r="H127" s="44">
        <f t="shared" si="81"/>
        <v>0</v>
      </c>
      <c r="I127" s="17">
        <f t="shared" si="82"/>
        <v>0</v>
      </c>
      <c r="J127" s="17">
        <f t="shared" si="83"/>
        <v>0</v>
      </c>
      <c r="K127" s="17">
        <f t="shared" si="84"/>
        <v>0</v>
      </c>
      <c r="L127" s="4">
        <f t="shared" si="85"/>
        <v>0</v>
      </c>
      <c r="M127" s="84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22">
        <v>0</v>
      </c>
      <c r="W127" s="69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22">
        <v>0</v>
      </c>
      <c r="AG127" s="69">
        <v>0</v>
      </c>
      <c r="AH127" s="48"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22">
        <v>0</v>
      </c>
      <c r="AQ127" s="69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22">
        <v>0</v>
      </c>
      <c r="BA127" s="84">
        <v>0</v>
      </c>
      <c r="BB127" s="48">
        <v>0</v>
      </c>
      <c r="BC127" s="48">
        <v>0</v>
      </c>
      <c r="BD127" s="48">
        <v>0</v>
      </c>
      <c r="BE127" s="48">
        <v>0</v>
      </c>
      <c r="BF127" s="48">
        <v>0</v>
      </c>
      <c r="BG127" s="48">
        <v>0</v>
      </c>
      <c r="BH127" s="48">
        <v>0</v>
      </c>
      <c r="BI127" s="48">
        <v>0</v>
      </c>
      <c r="BJ127" s="76">
        <v>0</v>
      </c>
      <c r="BK127" s="69"/>
      <c r="BL127" s="18"/>
      <c r="BM127" s="18"/>
      <c r="BN127" s="18"/>
      <c r="BO127" s="70"/>
      <c r="BP127" s="84">
        <v>0</v>
      </c>
      <c r="BQ127" s="48">
        <v>0</v>
      </c>
      <c r="BR127" s="48">
        <v>0</v>
      </c>
      <c r="BS127" s="48">
        <v>0</v>
      </c>
      <c r="BT127" s="48">
        <v>0</v>
      </c>
      <c r="BU127" s="48">
        <v>0</v>
      </c>
      <c r="BV127" s="48">
        <v>0</v>
      </c>
      <c r="BW127" s="48">
        <v>0</v>
      </c>
      <c r="BX127" s="48">
        <v>0</v>
      </c>
      <c r="BY127" s="76">
        <v>0</v>
      </c>
      <c r="BZ127" s="69">
        <v>0</v>
      </c>
      <c r="CA127" s="48">
        <v>0</v>
      </c>
      <c r="CB127" s="48">
        <v>0</v>
      </c>
      <c r="CC127" s="48">
        <v>0</v>
      </c>
      <c r="CD127" s="48">
        <v>0</v>
      </c>
      <c r="CE127" s="48">
        <v>0</v>
      </c>
      <c r="CF127" s="48">
        <v>0</v>
      </c>
      <c r="CG127" s="48">
        <v>0</v>
      </c>
      <c r="CH127" s="48">
        <v>0</v>
      </c>
      <c r="CI127" s="22">
        <v>0</v>
      </c>
      <c r="CJ127" s="84">
        <v>0</v>
      </c>
      <c r="CK127" s="48">
        <v>0</v>
      </c>
      <c r="CL127" s="48">
        <v>0</v>
      </c>
      <c r="CM127" s="48">
        <v>0</v>
      </c>
      <c r="CN127" s="48">
        <v>0</v>
      </c>
      <c r="CO127" s="48">
        <v>0</v>
      </c>
      <c r="CP127" s="48">
        <v>0</v>
      </c>
      <c r="CQ127" s="48">
        <v>0</v>
      </c>
      <c r="CR127" s="48">
        <v>0</v>
      </c>
      <c r="CS127" s="76">
        <v>0</v>
      </c>
      <c r="CT127" s="69">
        <v>0</v>
      </c>
      <c r="CU127" s="48">
        <v>0</v>
      </c>
      <c r="CV127" s="48">
        <v>0</v>
      </c>
      <c r="CW127" s="48">
        <v>0</v>
      </c>
      <c r="CX127" s="48">
        <v>0</v>
      </c>
      <c r="CY127" s="48">
        <v>0</v>
      </c>
      <c r="CZ127" s="48">
        <v>0</v>
      </c>
      <c r="DA127" s="48">
        <v>0</v>
      </c>
      <c r="DB127" s="48">
        <v>0</v>
      </c>
      <c r="DC127" s="22">
        <v>0</v>
      </c>
      <c r="DD127" s="84">
        <v>0</v>
      </c>
      <c r="DE127" s="48">
        <v>0</v>
      </c>
      <c r="DF127" s="48">
        <v>0</v>
      </c>
      <c r="DG127" s="48">
        <v>0</v>
      </c>
      <c r="DH127" s="48">
        <v>0</v>
      </c>
      <c r="DI127" s="48">
        <v>0</v>
      </c>
      <c r="DJ127" s="48">
        <v>0</v>
      </c>
      <c r="DK127" s="48">
        <v>0</v>
      </c>
      <c r="DL127" s="48">
        <v>0</v>
      </c>
      <c r="DM127" s="22">
        <v>0</v>
      </c>
      <c r="DN127" s="69">
        <v>15</v>
      </c>
      <c r="DO127" s="48">
        <v>0</v>
      </c>
      <c r="DP127" s="48">
        <v>5</v>
      </c>
      <c r="DQ127" s="48">
        <v>5</v>
      </c>
      <c r="DR127" s="48">
        <v>5</v>
      </c>
      <c r="DS127" s="48">
        <v>1010541</v>
      </c>
      <c r="DT127" s="48">
        <v>0</v>
      </c>
      <c r="DU127" s="48">
        <v>336847</v>
      </c>
      <c r="DV127" s="48">
        <v>336847</v>
      </c>
      <c r="DW127" s="76">
        <v>336847</v>
      </c>
      <c r="DX127" s="69"/>
      <c r="DY127" s="48"/>
      <c r="DZ127" s="48"/>
      <c r="EA127" s="48"/>
      <c r="EB127" s="22"/>
      <c r="EC127" s="84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22"/>
      <c r="ER127" s="69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22"/>
      <c r="FG127" s="84"/>
      <c r="FH127" s="48"/>
      <c r="FI127" s="48"/>
      <c r="FJ127" s="48"/>
      <c r="FK127" s="48"/>
      <c r="FL127" s="48"/>
      <c r="FM127" s="48"/>
      <c r="FN127" s="48"/>
      <c r="FO127" s="48"/>
      <c r="FP127" s="48"/>
      <c r="FQ127" s="48"/>
      <c r="FR127" s="48"/>
      <c r="FS127" s="48"/>
      <c r="FT127" s="48"/>
      <c r="FU127" s="76"/>
      <c r="FV127" s="69">
        <v>0</v>
      </c>
      <c r="FW127" s="18">
        <v>0</v>
      </c>
      <c r="FX127" s="18">
        <v>0</v>
      </c>
      <c r="FY127" s="18">
        <v>0</v>
      </c>
      <c r="FZ127" s="18">
        <v>0</v>
      </c>
      <c r="GA127" s="48">
        <v>0</v>
      </c>
      <c r="GB127" s="18">
        <v>0</v>
      </c>
      <c r="GC127" s="18">
        <v>0</v>
      </c>
      <c r="GD127" s="18">
        <v>0</v>
      </c>
      <c r="GE127" s="70">
        <v>0</v>
      </c>
    </row>
    <row r="128" spans="1:187" s="1" customFormat="1" ht="16.5" thickBot="1" x14ac:dyDescent="0.3">
      <c r="A128" s="46">
        <v>31</v>
      </c>
      <c r="B128" s="72" t="s">
        <v>72</v>
      </c>
      <c r="C128" s="69">
        <f t="shared" si="80"/>
        <v>410494</v>
      </c>
      <c r="D128" s="69">
        <f t="shared" si="96"/>
        <v>79793</v>
      </c>
      <c r="E128" s="48">
        <f t="shared" si="97"/>
        <v>121653</v>
      </c>
      <c r="F128" s="48">
        <f t="shared" si="98"/>
        <v>101728</v>
      </c>
      <c r="G128" s="76">
        <f t="shared" si="99"/>
        <v>107320</v>
      </c>
      <c r="H128" s="69">
        <f t="shared" si="81"/>
        <v>115029</v>
      </c>
      <c r="I128" s="48">
        <f t="shared" si="82"/>
        <v>24003</v>
      </c>
      <c r="J128" s="48">
        <f t="shared" si="83"/>
        <v>28494</v>
      </c>
      <c r="K128" s="48">
        <f t="shared" si="84"/>
        <v>31266</v>
      </c>
      <c r="L128" s="22">
        <f t="shared" si="85"/>
        <v>31266</v>
      </c>
      <c r="M128" s="83">
        <v>158</v>
      </c>
      <c r="N128" s="17">
        <v>33</v>
      </c>
      <c r="O128" s="17">
        <v>41</v>
      </c>
      <c r="P128" s="17">
        <v>42</v>
      </c>
      <c r="Q128" s="17">
        <v>42</v>
      </c>
      <c r="R128" s="17">
        <v>77311</v>
      </c>
      <c r="S128" s="17">
        <v>16016</v>
      </c>
      <c r="T128" s="17">
        <v>19539</v>
      </c>
      <c r="U128" s="17">
        <v>20878</v>
      </c>
      <c r="V128" s="4">
        <v>20878</v>
      </c>
      <c r="W128" s="44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4">
        <v>0</v>
      </c>
      <c r="AG128" s="44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v>0</v>
      </c>
      <c r="AO128" s="17">
        <v>0</v>
      </c>
      <c r="AP128" s="4">
        <v>0</v>
      </c>
      <c r="AQ128" s="44">
        <v>0</v>
      </c>
      <c r="AR128" s="17">
        <v>0</v>
      </c>
      <c r="AS128" s="17">
        <v>0</v>
      </c>
      <c r="AT128" s="17">
        <v>0</v>
      </c>
      <c r="AU128" s="17">
        <v>0</v>
      </c>
      <c r="AV128" s="17">
        <v>0</v>
      </c>
      <c r="AW128" s="17">
        <v>0</v>
      </c>
      <c r="AX128" s="17">
        <v>0</v>
      </c>
      <c r="AY128" s="17">
        <v>0</v>
      </c>
      <c r="AZ128" s="4">
        <v>0</v>
      </c>
      <c r="BA128" s="83">
        <v>43</v>
      </c>
      <c r="BB128" s="17">
        <v>9</v>
      </c>
      <c r="BC128" s="17">
        <v>10</v>
      </c>
      <c r="BD128" s="17">
        <v>12</v>
      </c>
      <c r="BE128" s="17">
        <v>12</v>
      </c>
      <c r="BF128" s="17">
        <v>37718</v>
      </c>
      <c r="BG128" s="17">
        <v>7987</v>
      </c>
      <c r="BH128" s="17">
        <v>8955</v>
      </c>
      <c r="BI128" s="17">
        <v>10388</v>
      </c>
      <c r="BJ128" s="101">
        <v>10388</v>
      </c>
      <c r="BK128" s="44"/>
      <c r="BL128" s="16"/>
      <c r="BM128" s="16"/>
      <c r="BN128" s="16"/>
      <c r="BO128" s="68"/>
      <c r="BP128" s="83">
        <v>0</v>
      </c>
      <c r="BQ128" s="17">
        <v>0</v>
      </c>
      <c r="BR128" s="17">
        <v>0</v>
      </c>
      <c r="BS128" s="17">
        <v>0</v>
      </c>
      <c r="BT128" s="17">
        <v>0</v>
      </c>
      <c r="BU128" s="17">
        <v>0</v>
      </c>
      <c r="BV128" s="17">
        <v>0</v>
      </c>
      <c r="BW128" s="17">
        <v>0</v>
      </c>
      <c r="BX128" s="17">
        <v>0</v>
      </c>
      <c r="BY128" s="101">
        <v>0</v>
      </c>
      <c r="BZ128" s="44">
        <v>0</v>
      </c>
      <c r="CA128" s="17">
        <v>0</v>
      </c>
      <c r="CB128" s="17">
        <v>0</v>
      </c>
      <c r="CC128" s="17">
        <v>0</v>
      </c>
      <c r="CD128" s="17">
        <v>0</v>
      </c>
      <c r="CE128" s="17">
        <v>0</v>
      </c>
      <c r="CF128" s="17">
        <v>0</v>
      </c>
      <c r="CG128" s="17">
        <v>0</v>
      </c>
      <c r="CH128" s="17">
        <v>0</v>
      </c>
      <c r="CI128" s="4">
        <v>0</v>
      </c>
      <c r="CJ128" s="83">
        <v>0</v>
      </c>
      <c r="CK128" s="17">
        <v>0</v>
      </c>
      <c r="CL128" s="17">
        <v>0</v>
      </c>
      <c r="CM128" s="17">
        <v>0</v>
      </c>
      <c r="CN128" s="17">
        <v>0</v>
      </c>
      <c r="CO128" s="17">
        <v>0</v>
      </c>
      <c r="CP128" s="17">
        <v>0</v>
      </c>
      <c r="CQ128" s="17">
        <v>0</v>
      </c>
      <c r="CR128" s="17">
        <v>0</v>
      </c>
      <c r="CS128" s="101">
        <v>0</v>
      </c>
      <c r="CT128" s="44">
        <v>0</v>
      </c>
      <c r="CU128" s="17">
        <v>0</v>
      </c>
      <c r="CV128" s="17">
        <v>0</v>
      </c>
      <c r="CW128" s="17">
        <v>0</v>
      </c>
      <c r="CX128" s="17">
        <v>0</v>
      </c>
      <c r="CY128" s="17">
        <v>0</v>
      </c>
      <c r="CZ128" s="17">
        <v>0</v>
      </c>
      <c r="DA128" s="17">
        <v>0</v>
      </c>
      <c r="DB128" s="17">
        <v>0</v>
      </c>
      <c r="DC128" s="4">
        <v>0</v>
      </c>
      <c r="DD128" s="83">
        <v>0</v>
      </c>
      <c r="DE128" s="17">
        <v>0</v>
      </c>
      <c r="DF128" s="17">
        <v>0</v>
      </c>
      <c r="DG128" s="17">
        <v>0</v>
      </c>
      <c r="DH128" s="17">
        <v>0</v>
      </c>
      <c r="DI128" s="17">
        <v>0</v>
      </c>
      <c r="DJ128" s="17">
        <v>0</v>
      </c>
      <c r="DK128" s="17">
        <v>0</v>
      </c>
      <c r="DL128" s="17">
        <v>0</v>
      </c>
      <c r="DM128" s="4">
        <v>0</v>
      </c>
      <c r="DN128" s="44">
        <v>16</v>
      </c>
      <c r="DO128" s="17">
        <v>3</v>
      </c>
      <c r="DP128" s="17">
        <v>5</v>
      </c>
      <c r="DQ128" s="17">
        <v>4</v>
      </c>
      <c r="DR128" s="17">
        <v>4</v>
      </c>
      <c r="DS128" s="17">
        <v>295465</v>
      </c>
      <c r="DT128" s="17">
        <v>55790</v>
      </c>
      <c r="DU128" s="17">
        <v>93159</v>
      </c>
      <c r="DV128" s="17">
        <v>70462</v>
      </c>
      <c r="DW128" s="101">
        <v>76054</v>
      </c>
      <c r="DX128" s="44"/>
      <c r="DY128" s="17"/>
      <c r="DZ128" s="17"/>
      <c r="EA128" s="17"/>
      <c r="EB128" s="4"/>
      <c r="EC128" s="83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4"/>
      <c r="ER128" s="44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4"/>
      <c r="FG128" s="83"/>
      <c r="FH128" s="17"/>
      <c r="FI128" s="17"/>
      <c r="FJ128" s="17"/>
      <c r="FK128" s="17"/>
      <c r="FL128" s="17"/>
      <c r="FM128" s="17"/>
      <c r="FN128" s="17"/>
      <c r="FO128" s="17"/>
      <c r="FP128" s="17"/>
      <c r="FQ128" s="17"/>
      <c r="FR128" s="17"/>
      <c r="FS128" s="17"/>
      <c r="FT128" s="17"/>
      <c r="FU128" s="101"/>
      <c r="FV128" s="44">
        <v>0</v>
      </c>
      <c r="FW128" s="16">
        <v>0</v>
      </c>
      <c r="FX128" s="16">
        <v>0</v>
      </c>
      <c r="FY128" s="16">
        <v>0</v>
      </c>
      <c r="FZ128" s="16">
        <v>0</v>
      </c>
      <c r="GA128" s="17">
        <v>0</v>
      </c>
      <c r="GB128" s="16">
        <v>0</v>
      </c>
      <c r="GC128" s="16">
        <v>0</v>
      </c>
      <c r="GD128" s="16">
        <v>0</v>
      </c>
      <c r="GE128" s="68">
        <v>0</v>
      </c>
    </row>
    <row r="129" spans="1:187" s="1" customFormat="1" ht="16.5" thickBot="1" x14ac:dyDescent="0.3">
      <c r="A129" s="45">
        <v>32</v>
      </c>
      <c r="B129" s="43" t="s">
        <v>74</v>
      </c>
      <c r="C129" s="44">
        <f t="shared" si="80"/>
        <v>88826</v>
      </c>
      <c r="D129" s="44">
        <f t="shared" si="96"/>
        <v>18676</v>
      </c>
      <c r="E129" s="17">
        <f t="shared" si="97"/>
        <v>19758</v>
      </c>
      <c r="F129" s="17">
        <f t="shared" si="98"/>
        <v>25196</v>
      </c>
      <c r="G129" s="101">
        <f t="shared" si="99"/>
        <v>25196</v>
      </c>
      <c r="H129" s="44">
        <f t="shared" si="81"/>
        <v>88826</v>
      </c>
      <c r="I129" s="17">
        <f t="shared" si="82"/>
        <v>18676</v>
      </c>
      <c r="J129" s="17">
        <f t="shared" si="83"/>
        <v>19758</v>
      </c>
      <c r="K129" s="17">
        <f t="shared" si="84"/>
        <v>25196</v>
      </c>
      <c r="L129" s="4">
        <f t="shared" si="85"/>
        <v>25196</v>
      </c>
      <c r="M129" s="84">
        <v>70</v>
      </c>
      <c r="N129" s="48">
        <v>22</v>
      </c>
      <c r="O129" s="48">
        <v>16</v>
      </c>
      <c r="P129" s="48">
        <v>16</v>
      </c>
      <c r="Q129" s="48">
        <v>16</v>
      </c>
      <c r="R129" s="48">
        <v>48707</v>
      </c>
      <c r="S129" s="48">
        <v>15533</v>
      </c>
      <c r="T129" s="48">
        <v>11058</v>
      </c>
      <c r="U129" s="48">
        <v>11058</v>
      </c>
      <c r="V129" s="22">
        <v>11058</v>
      </c>
      <c r="W129" s="69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22">
        <v>0</v>
      </c>
      <c r="AG129" s="69">
        <v>0</v>
      </c>
      <c r="AH129" s="48"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22">
        <v>0</v>
      </c>
      <c r="AQ129" s="69">
        <v>0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0</v>
      </c>
      <c r="AY129" s="48">
        <v>0</v>
      </c>
      <c r="AZ129" s="22">
        <v>0</v>
      </c>
      <c r="BA129" s="84">
        <v>37</v>
      </c>
      <c r="BB129" s="48">
        <v>3</v>
      </c>
      <c r="BC129" s="48">
        <v>8</v>
      </c>
      <c r="BD129" s="48">
        <v>13</v>
      </c>
      <c r="BE129" s="48">
        <v>13</v>
      </c>
      <c r="BF129" s="48">
        <v>40119</v>
      </c>
      <c r="BG129" s="48">
        <v>3143</v>
      </c>
      <c r="BH129" s="48">
        <v>8700</v>
      </c>
      <c r="BI129" s="48">
        <v>14138</v>
      </c>
      <c r="BJ129" s="76">
        <v>14138</v>
      </c>
      <c r="BK129" s="69"/>
      <c r="BL129" s="18"/>
      <c r="BM129" s="18"/>
      <c r="BN129" s="18"/>
      <c r="BO129" s="70"/>
      <c r="BP129" s="84">
        <v>0</v>
      </c>
      <c r="BQ129" s="48">
        <v>0</v>
      </c>
      <c r="BR129" s="48">
        <v>0</v>
      </c>
      <c r="BS129" s="48">
        <v>0</v>
      </c>
      <c r="BT129" s="48">
        <v>0</v>
      </c>
      <c r="BU129" s="48">
        <v>0</v>
      </c>
      <c r="BV129" s="48">
        <v>0</v>
      </c>
      <c r="BW129" s="48">
        <v>0</v>
      </c>
      <c r="BX129" s="48">
        <v>0</v>
      </c>
      <c r="BY129" s="76">
        <v>0</v>
      </c>
      <c r="BZ129" s="69">
        <v>0</v>
      </c>
      <c r="CA129" s="48">
        <v>0</v>
      </c>
      <c r="CB129" s="48">
        <v>0</v>
      </c>
      <c r="CC129" s="48">
        <v>0</v>
      </c>
      <c r="CD129" s="48">
        <v>0</v>
      </c>
      <c r="CE129" s="48">
        <v>0</v>
      </c>
      <c r="CF129" s="48">
        <v>0</v>
      </c>
      <c r="CG129" s="48">
        <v>0</v>
      </c>
      <c r="CH129" s="48">
        <v>0</v>
      </c>
      <c r="CI129" s="22">
        <v>0</v>
      </c>
      <c r="CJ129" s="84">
        <v>0</v>
      </c>
      <c r="CK129" s="48">
        <v>0</v>
      </c>
      <c r="CL129" s="48">
        <v>0</v>
      </c>
      <c r="CM129" s="48">
        <v>0</v>
      </c>
      <c r="CN129" s="48">
        <v>0</v>
      </c>
      <c r="CO129" s="48">
        <v>0</v>
      </c>
      <c r="CP129" s="48">
        <v>0</v>
      </c>
      <c r="CQ129" s="48">
        <v>0</v>
      </c>
      <c r="CR129" s="48">
        <v>0</v>
      </c>
      <c r="CS129" s="76">
        <v>0</v>
      </c>
      <c r="CT129" s="69">
        <v>0</v>
      </c>
      <c r="CU129" s="48">
        <v>0</v>
      </c>
      <c r="CV129" s="48">
        <v>0</v>
      </c>
      <c r="CW129" s="48">
        <v>0</v>
      </c>
      <c r="CX129" s="48">
        <v>0</v>
      </c>
      <c r="CY129" s="48">
        <v>0</v>
      </c>
      <c r="CZ129" s="48">
        <v>0</v>
      </c>
      <c r="DA129" s="48">
        <v>0</v>
      </c>
      <c r="DB129" s="48">
        <v>0</v>
      </c>
      <c r="DC129" s="22">
        <v>0</v>
      </c>
      <c r="DD129" s="84">
        <v>0</v>
      </c>
      <c r="DE129" s="48">
        <v>0</v>
      </c>
      <c r="DF129" s="48">
        <v>0</v>
      </c>
      <c r="DG129" s="48">
        <v>0</v>
      </c>
      <c r="DH129" s="48">
        <v>0</v>
      </c>
      <c r="DI129" s="48">
        <v>0</v>
      </c>
      <c r="DJ129" s="48">
        <v>0</v>
      </c>
      <c r="DK129" s="48">
        <v>0</v>
      </c>
      <c r="DL129" s="48">
        <v>0</v>
      </c>
      <c r="DM129" s="22">
        <v>0</v>
      </c>
      <c r="DN129" s="69">
        <v>0</v>
      </c>
      <c r="DO129" s="48">
        <v>0</v>
      </c>
      <c r="DP129" s="48">
        <v>0</v>
      </c>
      <c r="DQ129" s="48">
        <v>0</v>
      </c>
      <c r="DR129" s="48">
        <v>0</v>
      </c>
      <c r="DS129" s="48">
        <v>0</v>
      </c>
      <c r="DT129" s="48">
        <v>0</v>
      </c>
      <c r="DU129" s="48">
        <v>0</v>
      </c>
      <c r="DV129" s="48">
        <v>0</v>
      </c>
      <c r="DW129" s="76">
        <v>0</v>
      </c>
      <c r="DX129" s="69"/>
      <c r="DY129" s="48"/>
      <c r="DZ129" s="48"/>
      <c r="EA129" s="48"/>
      <c r="EB129" s="22"/>
      <c r="EC129" s="84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22"/>
      <c r="ER129" s="69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22"/>
      <c r="FG129" s="84"/>
      <c r="FH129" s="48"/>
      <c r="FI129" s="48"/>
      <c r="FJ129" s="48"/>
      <c r="FK129" s="48"/>
      <c r="FL129" s="48"/>
      <c r="FM129" s="48"/>
      <c r="FN129" s="48"/>
      <c r="FO129" s="48"/>
      <c r="FP129" s="48"/>
      <c r="FQ129" s="48"/>
      <c r="FR129" s="48"/>
      <c r="FS129" s="48"/>
      <c r="FT129" s="48"/>
      <c r="FU129" s="76"/>
      <c r="FV129" s="69">
        <v>0</v>
      </c>
      <c r="FW129" s="18">
        <v>0</v>
      </c>
      <c r="FX129" s="18">
        <v>0</v>
      </c>
      <c r="FY129" s="18">
        <v>0</v>
      </c>
      <c r="FZ129" s="18">
        <v>0</v>
      </c>
      <c r="GA129" s="48">
        <v>0</v>
      </c>
      <c r="GB129" s="18">
        <v>0</v>
      </c>
      <c r="GC129" s="18">
        <v>0</v>
      </c>
      <c r="GD129" s="18">
        <v>0</v>
      </c>
      <c r="GE129" s="70">
        <v>0</v>
      </c>
    </row>
    <row r="130" spans="1:187" s="1" customFormat="1" ht="16.5" thickBot="1" x14ac:dyDescent="0.3">
      <c r="A130" s="15">
        <v>33</v>
      </c>
      <c r="B130" s="38" t="s">
        <v>65</v>
      </c>
      <c r="C130" s="69">
        <f t="shared" si="80"/>
        <v>114939</v>
      </c>
      <c r="D130" s="69">
        <f t="shared" si="96"/>
        <v>70662</v>
      </c>
      <c r="E130" s="48">
        <f t="shared" si="97"/>
        <v>13861</v>
      </c>
      <c r="F130" s="48">
        <f t="shared" si="98"/>
        <v>12808</v>
      </c>
      <c r="G130" s="76">
        <f t="shared" si="99"/>
        <v>17608</v>
      </c>
      <c r="H130" s="69">
        <f t="shared" si="81"/>
        <v>4439</v>
      </c>
      <c r="I130" s="48">
        <f t="shared" si="82"/>
        <v>0</v>
      </c>
      <c r="J130" s="48">
        <f t="shared" si="83"/>
        <v>1984</v>
      </c>
      <c r="K130" s="48">
        <f t="shared" si="84"/>
        <v>472</v>
      </c>
      <c r="L130" s="22">
        <f t="shared" si="85"/>
        <v>1983</v>
      </c>
      <c r="M130" s="83">
        <v>3</v>
      </c>
      <c r="N130" s="17">
        <v>0</v>
      </c>
      <c r="O130" s="17">
        <v>1</v>
      </c>
      <c r="P130" s="17">
        <v>1</v>
      </c>
      <c r="Q130" s="17">
        <v>1</v>
      </c>
      <c r="R130" s="17">
        <v>1416</v>
      </c>
      <c r="S130" s="17">
        <v>0</v>
      </c>
      <c r="T130" s="17">
        <v>472</v>
      </c>
      <c r="U130" s="17">
        <v>472</v>
      </c>
      <c r="V130" s="4">
        <v>472</v>
      </c>
      <c r="W130" s="44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4">
        <v>0</v>
      </c>
      <c r="AG130" s="44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v>0</v>
      </c>
      <c r="AO130" s="17">
        <v>0</v>
      </c>
      <c r="AP130" s="4">
        <v>0</v>
      </c>
      <c r="AQ130" s="44">
        <v>0</v>
      </c>
      <c r="AR130" s="17">
        <v>0</v>
      </c>
      <c r="AS130" s="17">
        <v>0</v>
      </c>
      <c r="AT130" s="17">
        <v>0</v>
      </c>
      <c r="AU130" s="17">
        <v>0</v>
      </c>
      <c r="AV130" s="17">
        <v>0</v>
      </c>
      <c r="AW130" s="17">
        <v>0</v>
      </c>
      <c r="AX130" s="17">
        <v>0</v>
      </c>
      <c r="AY130" s="17">
        <v>0</v>
      </c>
      <c r="AZ130" s="4">
        <v>0</v>
      </c>
      <c r="BA130" s="83">
        <v>2</v>
      </c>
      <c r="BB130" s="17">
        <v>0</v>
      </c>
      <c r="BC130" s="17">
        <v>1</v>
      </c>
      <c r="BD130" s="17">
        <v>0</v>
      </c>
      <c r="BE130" s="17">
        <v>1</v>
      </c>
      <c r="BF130" s="17">
        <v>3023</v>
      </c>
      <c r="BG130" s="17">
        <v>0</v>
      </c>
      <c r="BH130" s="17">
        <v>1512</v>
      </c>
      <c r="BI130" s="17">
        <v>0</v>
      </c>
      <c r="BJ130" s="101">
        <v>1511</v>
      </c>
      <c r="BK130" s="44"/>
      <c r="BL130" s="16"/>
      <c r="BM130" s="16"/>
      <c r="BN130" s="16"/>
      <c r="BO130" s="68"/>
      <c r="BP130" s="83">
        <v>0</v>
      </c>
      <c r="BQ130" s="17">
        <v>0</v>
      </c>
      <c r="BR130" s="17">
        <v>0</v>
      </c>
      <c r="BS130" s="17">
        <v>0</v>
      </c>
      <c r="BT130" s="17">
        <v>0</v>
      </c>
      <c r="BU130" s="17">
        <v>0</v>
      </c>
      <c r="BV130" s="17">
        <v>0</v>
      </c>
      <c r="BW130" s="17">
        <v>0</v>
      </c>
      <c r="BX130" s="17">
        <v>0</v>
      </c>
      <c r="BY130" s="101">
        <v>0</v>
      </c>
      <c r="BZ130" s="44">
        <v>0</v>
      </c>
      <c r="CA130" s="17">
        <v>0</v>
      </c>
      <c r="CB130" s="17">
        <v>0</v>
      </c>
      <c r="CC130" s="17">
        <v>0</v>
      </c>
      <c r="CD130" s="17">
        <v>0</v>
      </c>
      <c r="CE130" s="17">
        <v>0</v>
      </c>
      <c r="CF130" s="17">
        <v>0</v>
      </c>
      <c r="CG130" s="17">
        <v>0</v>
      </c>
      <c r="CH130" s="17">
        <v>0</v>
      </c>
      <c r="CI130" s="4">
        <v>0</v>
      </c>
      <c r="CJ130" s="83">
        <v>0</v>
      </c>
      <c r="CK130" s="17">
        <v>0</v>
      </c>
      <c r="CL130" s="17">
        <v>0</v>
      </c>
      <c r="CM130" s="17">
        <v>0</v>
      </c>
      <c r="CN130" s="17">
        <v>0</v>
      </c>
      <c r="CO130" s="17">
        <v>0</v>
      </c>
      <c r="CP130" s="17">
        <v>0</v>
      </c>
      <c r="CQ130" s="17">
        <v>0</v>
      </c>
      <c r="CR130" s="17">
        <v>0</v>
      </c>
      <c r="CS130" s="101">
        <v>0</v>
      </c>
      <c r="CT130" s="44">
        <v>0</v>
      </c>
      <c r="CU130" s="17">
        <v>0</v>
      </c>
      <c r="CV130" s="17">
        <v>0</v>
      </c>
      <c r="CW130" s="17">
        <v>0</v>
      </c>
      <c r="CX130" s="17">
        <v>0</v>
      </c>
      <c r="CY130" s="17">
        <v>0</v>
      </c>
      <c r="CZ130" s="17">
        <v>0</v>
      </c>
      <c r="DA130" s="17">
        <v>0</v>
      </c>
      <c r="DB130" s="17">
        <v>0</v>
      </c>
      <c r="DC130" s="4">
        <v>0</v>
      </c>
      <c r="DD130" s="83">
        <v>1</v>
      </c>
      <c r="DE130" s="17">
        <v>1</v>
      </c>
      <c r="DF130" s="17">
        <v>0</v>
      </c>
      <c r="DG130" s="17">
        <v>0</v>
      </c>
      <c r="DH130" s="17">
        <v>0</v>
      </c>
      <c r="DI130" s="17">
        <v>70662</v>
      </c>
      <c r="DJ130" s="17">
        <v>70662</v>
      </c>
      <c r="DK130" s="17">
        <v>0</v>
      </c>
      <c r="DL130" s="17">
        <v>0</v>
      </c>
      <c r="DM130" s="4">
        <v>0</v>
      </c>
      <c r="DN130" s="44">
        <v>3</v>
      </c>
      <c r="DO130" s="17">
        <v>0</v>
      </c>
      <c r="DP130" s="17">
        <v>1</v>
      </c>
      <c r="DQ130" s="17">
        <v>1</v>
      </c>
      <c r="DR130" s="17">
        <v>1</v>
      </c>
      <c r="DS130" s="17">
        <v>39838</v>
      </c>
      <c r="DT130" s="17">
        <v>0</v>
      </c>
      <c r="DU130" s="17">
        <v>11877</v>
      </c>
      <c r="DV130" s="17">
        <v>12336</v>
      </c>
      <c r="DW130" s="101">
        <v>15625</v>
      </c>
      <c r="DX130" s="44"/>
      <c r="DY130" s="17"/>
      <c r="DZ130" s="17"/>
      <c r="EA130" s="17"/>
      <c r="EB130" s="4"/>
      <c r="EC130" s="83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4"/>
      <c r="ER130" s="44"/>
      <c r="ES130" s="17"/>
      <c r="ET130" s="17"/>
      <c r="EU130" s="17"/>
      <c r="EV130" s="17"/>
      <c r="EW130" s="17"/>
      <c r="EX130" s="17"/>
      <c r="EY130" s="17"/>
      <c r="EZ130" s="17"/>
      <c r="FA130" s="17"/>
      <c r="FB130" s="17"/>
      <c r="FC130" s="17"/>
      <c r="FD130" s="17"/>
      <c r="FE130" s="17"/>
      <c r="FF130" s="4"/>
      <c r="FG130" s="83"/>
      <c r="FH130" s="17"/>
      <c r="FI130" s="17"/>
      <c r="FJ130" s="17"/>
      <c r="FK130" s="17"/>
      <c r="FL130" s="17"/>
      <c r="FM130" s="17"/>
      <c r="FN130" s="17"/>
      <c r="FO130" s="17"/>
      <c r="FP130" s="17"/>
      <c r="FQ130" s="17"/>
      <c r="FR130" s="17"/>
      <c r="FS130" s="17"/>
      <c r="FT130" s="17"/>
      <c r="FU130" s="101"/>
      <c r="FV130" s="44">
        <v>0</v>
      </c>
      <c r="FW130" s="16">
        <v>0</v>
      </c>
      <c r="FX130" s="16">
        <v>0</v>
      </c>
      <c r="FY130" s="16">
        <v>0</v>
      </c>
      <c r="FZ130" s="16">
        <v>0</v>
      </c>
      <c r="GA130" s="17">
        <v>0</v>
      </c>
      <c r="GB130" s="16">
        <v>0</v>
      </c>
      <c r="GC130" s="16">
        <v>0</v>
      </c>
      <c r="GD130" s="16">
        <v>0</v>
      </c>
      <c r="GE130" s="68">
        <v>0</v>
      </c>
    </row>
    <row r="131" spans="1:187" s="1" customFormat="1" ht="16.5" thickBot="1" x14ac:dyDescent="0.3">
      <c r="A131" s="45">
        <v>34</v>
      </c>
      <c r="B131" s="43" t="s">
        <v>75</v>
      </c>
      <c r="C131" s="44">
        <f t="shared" si="80"/>
        <v>187429</v>
      </c>
      <c r="D131" s="44">
        <f t="shared" si="96"/>
        <v>10537</v>
      </c>
      <c r="E131" s="17">
        <f t="shared" si="97"/>
        <v>58902</v>
      </c>
      <c r="F131" s="17">
        <f t="shared" si="98"/>
        <v>58902</v>
      </c>
      <c r="G131" s="101">
        <f t="shared" si="99"/>
        <v>59088</v>
      </c>
      <c r="H131" s="44">
        <f t="shared" si="81"/>
        <v>187429</v>
      </c>
      <c r="I131" s="17">
        <f t="shared" si="82"/>
        <v>10537</v>
      </c>
      <c r="J131" s="17">
        <f t="shared" si="83"/>
        <v>58902</v>
      </c>
      <c r="K131" s="17">
        <f t="shared" si="84"/>
        <v>58902</v>
      </c>
      <c r="L131" s="4">
        <f t="shared" si="85"/>
        <v>59088</v>
      </c>
      <c r="M131" s="84">
        <v>103</v>
      </c>
      <c r="N131" s="48">
        <v>4</v>
      </c>
      <c r="O131" s="48">
        <v>33</v>
      </c>
      <c r="P131" s="48">
        <v>33</v>
      </c>
      <c r="Q131" s="48">
        <v>33</v>
      </c>
      <c r="R131" s="48">
        <v>69066</v>
      </c>
      <c r="S131" s="48">
        <v>3072</v>
      </c>
      <c r="T131" s="48">
        <v>21998</v>
      </c>
      <c r="U131" s="48">
        <v>21998</v>
      </c>
      <c r="V131" s="22">
        <v>21998</v>
      </c>
      <c r="W131" s="69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22">
        <v>0</v>
      </c>
      <c r="AG131" s="69">
        <v>0</v>
      </c>
      <c r="AH131" s="48"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22">
        <v>0</v>
      </c>
      <c r="AQ131" s="69">
        <v>0</v>
      </c>
      <c r="AR131" s="48">
        <v>0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0</v>
      </c>
      <c r="AY131" s="48">
        <v>0</v>
      </c>
      <c r="AZ131" s="22">
        <v>0</v>
      </c>
      <c r="BA131" s="84">
        <v>123</v>
      </c>
      <c r="BB131" s="48">
        <v>8</v>
      </c>
      <c r="BC131" s="48">
        <v>38</v>
      </c>
      <c r="BD131" s="48">
        <v>38</v>
      </c>
      <c r="BE131" s="48">
        <v>39</v>
      </c>
      <c r="BF131" s="48">
        <v>118363</v>
      </c>
      <c r="BG131" s="48">
        <v>7465</v>
      </c>
      <c r="BH131" s="48">
        <v>36904</v>
      </c>
      <c r="BI131" s="48">
        <v>36904</v>
      </c>
      <c r="BJ131" s="76">
        <v>37090</v>
      </c>
      <c r="BK131" s="69"/>
      <c r="BL131" s="18"/>
      <c r="BM131" s="18"/>
      <c r="BN131" s="18"/>
      <c r="BO131" s="70"/>
      <c r="BP131" s="84">
        <v>0</v>
      </c>
      <c r="BQ131" s="48">
        <v>0</v>
      </c>
      <c r="BR131" s="48">
        <v>0</v>
      </c>
      <c r="BS131" s="48">
        <v>0</v>
      </c>
      <c r="BT131" s="48">
        <v>0</v>
      </c>
      <c r="BU131" s="48">
        <v>0</v>
      </c>
      <c r="BV131" s="48">
        <v>0</v>
      </c>
      <c r="BW131" s="48">
        <v>0</v>
      </c>
      <c r="BX131" s="48">
        <v>0</v>
      </c>
      <c r="BY131" s="76">
        <v>0</v>
      </c>
      <c r="BZ131" s="69">
        <v>0</v>
      </c>
      <c r="CA131" s="48">
        <v>0</v>
      </c>
      <c r="CB131" s="48">
        <v>0</v>
      </c>
      <c r="CC131" s="48">
        <v>0</v>
      </c>
      <c r="CD131" s="48">
        <v>0</v>
      </c>
      <c r="CE131" s="48">
        <v>0</v>
      </c>
      <c r="CF131" s="48">
        <v>0</v>
      </c>
      <c r="CG131" s="48">
        <v>0</v>
      </c>
      <c r="CH131" s="48">
        <v>0</v>
      </c>
      <c r="CI131" s="22">
        <v>0</v>
      </c>
      <c r="CJ131" s="84">
        <v>0</v>
      </c>
      <c r="CK131" s="48">
        <v>0</v>
      </c>
      <c r="CL131" s="48">
        <v>0</v>
      </c>
      <c r="CM131" s="48">
        <v>0</v>
      </c>
      <c r="CN131" s="48">
        <v>0</v>
      </c>
      <c r="CO131" s="48">
        <v>0</v>
      </c>
      <c r="CP131" s="48">
        <v>0</v>
      </c>
      <c r="CQ131" s="48">
        <v>0</v>
      </c>
      <c r="CR131" s="48">
        <v>0</v>
      </c>
      <c r="CS131" s="76">
        <v>0</v>
      </c>
      <c r="CT131" s="69">
        <v>0</v>
      </c>
      <c r="CU131" s="48">
        <v>0</v>
      </c>
      <c r="CV131" s="48">
        <v>0</v>
      </c>
      <c r="CW131" s="48">
        <v>0</v>
      </c>
      <c r="CX131" s="48">
        <v>0</v>
      </c>
      <c r="CY131" s="48">
        <v>0</v>
      </c>
      <c r="CZ131" s="48">
        <v>0</v>
      </c>
      <c r="DA131" s="48">
        <v>0</v>
      </c>
      <c r="DB131" s="48">
        <v>0</v>
      </c>
      <c r="DC131" s="22">
        <v>0</v>
      </c>
      <c r="DD131" s="84">
        <v>0</v>
      </c>
      <c r="DE131" s="48">
        <v>0</v>
      </c>
      <c r="DF131" s="48">
        <v>0</v>
      </c>
      <c r="DG131" s="48">
        <v>0</v>
      </c>
      <c r="DH131" s="48">
        <v>0</v>
      </c>
      <c r="DI131" s="48">
        <v>0</v>
      </c>
      <c r="DJ131" s="48">
        <v>0</v>
      </c>
      <c r="DK131" s="48">
        <v>0</v>
      </c>
      <c r="DL131" s="48">
        <v>0</v>
      </c>
      <c r="DM131" s="22">
        <v>0</v>
      </c>
      <c r="DN131" s="69">
        <v>0</v>
      </c>
      <c r="DO131" s="48">
        <v>0</v>
      </c>
      <c r="DP131" s="48">
        <v>0</v>
      </c>
      <c r="DQ131" s="48">
        <v>0</v>
      </c>
      <c r="DR131" s="48">
        <v>0</v>
      </c>
      <c r="DS131" s="48">
        <v>0</v>
      </c>
      <c r="DT131" s="48">
        <v>0</v>
      </c>
      <c r="DU131" s="48">
        <v>0</v>
      </c>
      <c r="DV131" s="48">
        <v>0</v>
      </c>
      <c r="DW131" s="76">
        <v>0</v>
      </c>
      <c r="DX131" s="69"/>
      <c r="DY131" s="48"/>
      <c r="DZ131" s="48"/>
      <c r="EA131" s="48"/>
      <c r="EB131" s="22"/>
      <c r="EC131" s="84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22"/>
      <c r="ER131" s="69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22"/>
      <c r="FG131" s="84"/>
      <c r="FH131" s="48"/>
      <c r="FI131" s="48"/>
      <c r="FJ131" s="48"/>
      <c r="FK131" s="48"/>
      <c r="FL131" s="48"/>
      <c r="FM131" s="48"/>
      <c r="FN131" s="48"/>
      <c r="FO131" s="48"/>
      <c r="FP131" s="48"/>
      <c r="FQ131" s="48"/>
      <c r="FR131" s="48"/>
      <c r="FS131" s="48"/>
      <c r="FT131" s="48"/>
      <c r="FU131" s="76"/>
      <c r="FV131" s="69">
        <v>0</v>
      </c>
      <c r="FW131" s="18">
        <v>0</v>
      </c>
      <c r="FX131" s="18">
        <v>0</v>
      </c>
      <c r="FY131" s="18">
        <v>0</v>
      </c>
      <c r="FZ131" s="18">
        <v>0</v>
      </c>
      <c r="GA131" s="48">
        <v>0</v>
      </c>
      <c r="GB131" s="18">
        <v>0</v>
      </c>
      <c r="GC131" s="18">
        <v>0</v>
      </c>
      <c r="GD131" s="18">
        <v>0</v>
      </c>
      <c r="GE131" s="70">
        <v>0</v>
      </c>
    </row>
    <row r="132" spans="1:187" s="1" customFormat="1" ht="16.5" thickBot="1" x14ac:dyDescent="0.3">
      <c r="A132" s="15">
        <v>35</v>
      </c>
      <c r="B132" s="38" t="s">
        <v>71</v>
      </c>
      <c r="C132" s="69">
        <f t="shared" si="80"/>
        <v>691803</v>
      </c>
      <c r="D132" s="69">
        <f t="shared" si="96"/>
        <v>115437</v>
      </c>
      <c r="E132" s="48">
        <f t="shared" si="97"/>
        <v>213798</v>
      </c>
      <c r="F132" s="48">
        <f t="shared" si="98"/>
        <v>175941</v>
      </c>
      <c r="G132" s="76">
        <f t="shared" si="99"/>
        <v>186627</v>
      </c>
      <c r="H132" s="69">
        <f t="shared" si="81"/>
        <v>691803</v>
      </c>
      <c r="I132" s="48">
        <f t="shared" si="82"/>
        <v>115437</v>
      </c>
      <c r="J132" s="48">
        <f t="shared" si="83"/>
        <v>213798</v>
      </c>
      <c r="K132" s="48">
        <f t="shared" si="84"/>
        <v>175941</v>
      </c>
      <c r="L132" s="22">
        <f t="shared" si="85"/>
        <v>186627</v>
      </c>
      <c r="M132" s="83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4">
        <v>0</v>
      </c>
      <c r="W132" s="44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4">
        <v>0</v>
      </c>
      <c r="AG132" s="44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v>0</v>
      </c>
      <c r="AO132" s="17">
        <v>0</v>
      </c>
      <c r="AP132" s="4">
        <v>0</v>
      </c>
      <c r="AQ132" s="44">
        <v>0</v>
      </c>
      <c r="AR132" s="17">
        <v>0</v>
      </c>
      <c r="AS132" s="17">
        <v>0</v>
      </c>
      <c r="AT132" s="17">
        <v>0</v>
      </c>
      <c r="AU132" s="17">
        <v>0</v>
      </c>
      <c r="AV132" s="17">
        <v>0</v>
      </c>
      <c r="AW132" s="17">
        <v>0</v>
      </c>
      <c r="AX132" s="17">
        <v>0</v>
      </c>
      <c r="AY132" s="17">
        <v>0</v>
      </c>
      <c r="AZ132" s="4">
        <v>0</v>
      </c>
      <c r="BA132" s="83">
        <v>6382</v>
      </c>
      <c r="BB132" s="17">
        <v>685</v>
      </c>
      <c r="BC132" s="17">
        <v>1899</v>
      </c>
      <c r="BD132" s="17">
        <v>1899</v>
      </c>
      <c r="BE132" s="17">
        <v>1899</v>
      </c>
      <c r="BF132" s="17">
        <v>691803</v>
      </c>
      <c r="BG132" s="17">
        <v>115437</v>
      </c>
      <c r="BH132" s="17">
        <v>213798</v>
      </c>
      <c r="BI132" s="17">
        <v>175941</v>
      </c>
      <c r="BJ132" s="101">
        <v>186627</v>
      </c>
      <c r="BK132" s="44"/>
      <c r="BL132" s="16"/>
      <c r="BM132" s="16"/>
      <c r="BN132" s="16"/>
      <c r="BO132" s="68"/>
      <c r="BP132" s="83">
        <v>0</v>
      </c>
      <c r="BQ132" s="17">
        <v>0</v>
      </c>
      <c r="BR132" s="17">
        <v>0</v>
      </c>
      <c r="BS132" s="17">
        <v>0</v>
      </c>
      <c r="BT132" s="17">
        <v>0</v>
      </c>
      <c r="BU132" s="17">
        <v>0</v>
      </c>
      <c r="BV132" s="17">
        <v>0</v>
      </c>
      <c r="BW132" s="17">
        <v>0</v>
      </c>
      <c r="BX132" s="17">
        <v>0</v>
      </c>
      <c r="BY132" s="101">
        <v>0</v>
      </c>
      <c r="BZ132" s="44">
        <v>0</v>
      </c>
      <c r="CA132" s="17">
        <v>0</v>
      </c>
      <c r="CB132" s="17">
        <v>0</v>
      </c>
      <c r="CC132" s="17">
        <v>0</v>
      </c>
      <c r="CD132" s="17">
        <v>0</v>
      </c>
      <c r="CE132" s="17">
        <v>0</v>
      </c>
      <c r="CF132" s="17">
        <v>0</v>
      </c>
      <c r="CG132" s="17">
        <v>0</v>
      </c>
      <c r="CH132" s="17">
        <v>0</v>
      </c>
      <c r="CI132" s="4">
        <v>0</v>
      </c>
      <c r="CJ132" s="83">
        <v>0</v>
      </c>
      <c r="CK132" s="17">
        <v>0</v>
      </c>
      <c r="CL132" s="17">
        <v>0</v>
      </c>
      <c r="CM132" s="17">
        <v>0</v>
      </c>
      <c r="CN132" s="17">
        <v>0</v>
      </c>
      <c r="CO132" s="17">
        <v>0</v>
      </c>
      <c r="CP132" s="17">
        <v>0</v>
      </c>
      <c r="CQ132" s="17">
        <v>0</v>
      </c>
      <c r="CR132" s="17">
        <v>0</v>
      </c>
      <c r="CS132" s="101">
        <v>0</v>
      </c>
      <c r="CT132" s="44">
        <v>0</v>
      </c>
      <c r="CU132" s="17">
        <v>0</v>
      </c>
      <c r="CV132" s="17">
        <v>0</v>
      </c>
      <c r="CW132" s="17">
        <v>0</v>
      </c>
      <c r="CX132" s="17">
        <v>0</v>
      </c>
      <c r="CY132" s="17">
        <v>0</v>
      </c>
      <c r="CZ132" s="17">
        <v>0</v>
      </c>
      <c r="DA132" s="17">
        <v>0</v>
      </c>
      <c r="DB132" s="17">
        <v>0</v>
      </c>
      <c r="DC132" s="4">
        <v>0</v>
      </c>
      <c r="DD132" s="83">
        <v>0</v>
      </c>
      <c r="DE132" s="17">
        <v>0</v>
      </c>
      <c r="DF132" s="17">
        <v>0</v>
      </c>
      <c r="DG132" s="17">
        <v>0</v>
      </c>
      <c r="DH132" s="17">
        <v>0</v>
      </c>
      <c r="DI132" s="17">
        <v>0</v>
      </c>
      <c r="DJ132" s="17">
        <v>0</v>
      </c>
      <c r="DK132" s="17">
        <v>0</v>
      </c>
      <c r="DL132" s="17">
        <v>0</v>
      </c>
      <c r="DM132" s="4">
        <v>0</v>
      </c>
      <c r="DN132" s="44">
        <v>0</v>
      </c>
      <c r="DO132" s="17">
        <v>0</v>
      </c>
      <c r="DP132" s="17">
        <v>0</v>
      </c>
      <c r="DQ132" s="17">
        <v>0</v>
      </c>
      <c r="DR132" s="17">
        <v>0</v>
      </c>
      <c r="DS132" s="17">
        <v>0</v>
      </c>
      <c r="DT132" s="17">
        <v>0</v>
      </c>
      <c r="DU132" s="17">
        <v>0</v>
      </c>
      <c r="DV132" s="17">
        <v>0</v>
      </c>
      <c r="DW132" s="101">
        <v>0</v>
      </c>
      <c r="DX132" s="44"/>
      <c r="DY132" s="17"/>
      <c r="DZ132" s="17"/>
      <c r="EA132" s="17"/>
      <c r="EB132" s="4"/>
      <c r="EC132" s="83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4"/>
      <c r="ER132" s="44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4"/>
      <c r="FG132" s="83"/>
      <c r="FH132" s="17"/>
      <c r="FI132" s="17"/>
      <c r="FJ132" s="17"/>
      <c r="FK132" s="17"/>
      <c r="FL132" s="17"/>
      <c r="FM132" s="17"/>
      <c r="FN132" s="17"/>
      <c r="FO132" s="17"/>
      <c r="FP132" s="17"/>
      <c r="FQ132" s="17"/>
      <c r="FR132" s="17"/>
      <c r="FS132" s="17"/>
      <c r="FT132" s="17"/>
      <c r="FU132" s="101"/>
      <c r="FV132" s="44">
        <v>0</v>
      </c>
      <c r="FW132" s="16">
        <v>0</v>
      </c>
      <c r="FX132" s="16">
        <v>0</v>
      </c>
      <c r="FY132" s="16">
        <v>0</v>
      </c>
      <c r="FZ132" s="16">
        <v>0</v>
      </c>
      <c r="GA132" s="17">
        <v>0</v>
      </c>
      <c r="GB132" s="16">
        <v>0</v>
      </c>
      <c r="GC132" s="16">
        <v>0</v>
      </c>
      <c r="GD132" s="16">
        <v>0</v>
      </c>
      <c r="GE132" s="68">
        <v>0</v>
      </c>
    </row>
    <row r="133" spans="1:187" s="1" customFormat="1" ht="16.5" thickBot="1" x14ac:dyDescent="0.3">
      <c r="A133" s="46">
        <v>36</v>
      </c>
      <c r="B133" s="72" t="s">
        <v>66</v>
      </c>
      <c r="C133" s="44">
        <f t="shared" si="80"/>
        <v>13188</v>
      </c>
      <c r="D133" s="44">
        <f t="shared" si="96"/>
        <v>2626</v>
      </c>
      <c r="E133" s="17">
        <f t="shared" si="97"/>
        <v>3643</v>
      </c>
      <c r="F133" s="17">
        <f t="shared" si="98"/>
        <v>2884</v>
      </c>
      <c r="G133" s="101">
        <f t="shared" si="99"/>
        <v>4035</v>
      </c>
      <c r="H133" s="44">
        <f t="shared" si="81"/>
        <v>13188</v>
      </c>
      <c r="I133" s="17">
        <f t="shared" si="82"/>
        <v>2626</v>
      </c>
      <c r="J133" s="17">
        <f t="shared" si="83"/>
        <v>3643</v>
      </c>
      <c r="K133" s="17">
        <f t="shared" si="84"/>
        <v>2884</v>
      </c>
      <c r="L133" s="4">
        <f t="shared" si="85"/>
        <v>4035</v>
      </c>
      <c r="M133" s="93">
        <v>43</v>
      </c>
      <c r="N133" s="54">
        <v>8</v>
      </c>
      <c r="O133" s="54">
        <v>12</v>
      </c>
      <c r="P133" s="54">
        <v>10</v>
      </c>
      <c r="Q133" s="54">
        <v>13</v>
      </c>
      <c r="R133" s="54">
        <v>13188</v>
      </c>
      <c r="S133" s="54">
        <v>2626</v>
      </c>
      <c r="T133" s="54">
        <v>3643</v>
      </c>
      <c r="U133" s="54">
        <v>2884</v>
      </c>
      <c r="V133" s="56">
        <v>4035</v>
      </c>
      <c r="W133" s="57">
        <v>0</v>
      </c>
      <c r="X133" s="54">
        <v>0</v>
      </c>
      <c r="Y133" s="54">
        <v>0</v>
      </c>
      <c r="Z133" s="54">
        <v>0</v>
      </c>
      <c r="AA133" s="54">
        <v>0</v>
      </c>
      <c r="AB133" s="54">
        <v>0</v>
      </c>
      <c r="AC133" s="54">
        <v>0</v>
      </c>
      <c r="AD133" s="54">
        <v>0</v>
      </c>
      <c r="AE133" s="54">
        <v>0</v>
      </c>
      <c r="AF133" s="56">
        <v>0</v>
      </c>
      <c r="AG133" s="57">
        <v>0</v>
      </c>
      <c r="AH133" s="54">
        <v>0</v>
      </c>
      <c r="AI133" s="54">
        <v>0</v>
      </c>
      <c r="AJ133" s="54">
        <v>0</v>
      </c>
      <c r="AK133" s="54">
        <v>0</v>
      </c>
      <c r="AL133" s="54">
        <v>0</v>
      </c>
      <c r="AM133" s="54">
        <v>0</v>
      </c>
      <c r="AN133" s="54">
        <v>0</v>
      </c>
      <c r="AO133" s="54">
        <v>0</v>
      </c>
      <c r="AP133" s="56">
        <v>0</v>
      </c>
      <c r="AQ133" s="57">
        <v>0</v>
      </c>
      <c r="AR133" s="54">
        <v>0</v>
      </c>
      <c r="AS133" s="54">
        <v>0</v>
      </c>
      <c r="AT133" s="54">
        <v>0</v>
      </c>
      <c r="AU133" s="54">
        <v>0</v>
      </c>
      <c r="AV133" s="54">
        <v>0</v>
      </c>
      <c r="AW133" s="54">
        <v>0</v>
      </c>
      <c r="AX133" s="54">
        <v>0</v>
      </c>
      <c r="AY133" s="54">
        <v>0</v>
      </c>
      <c r="AZ133" s="56">
        <v>0</v>
      </c>
      <c r="BA133" s="93">
        <v>0</v>
      </c>
      <c r="BB133" s="54">
        <v>0</v>
      </c>
      <c r="BC133" s="54">
        <v>0</v>
      </c>
      <c r="BD133" s="54">
        <v>0</v>
      </c>
      <c r="BE133" s="54">
        <v>0</v>
      </c>
      <c r="BF133" s="54">
        <v>0</v>
      </c>
      <c r="BG133" s="54">
        <v>0</v>
      </c>
      <c r="BH133" s="54">
        <v>0</v>
      </c>
      <c r="BI133" s="54">
        <v>0</v>
      </c>
      <c r="BJ133" s="53">
        <v>0</v>
      </c>
      <c r="BK133" s="57"/>
      <c r="BL133" s="73"/>
      <c r="BM133" s="73"/>
      <c r="BN133" s="73"/>
      <c r="BO133" s="74"/>
      <c r="BP133" s="93">
        <v>0</v>
      </c>
      <c r="BQ133" s="54">
        <v>0</v>
      </c>
      <c r="BR133" s="54">
        <v>0</v>
      </c>
      <c r="BS133" s="54">
        <v>0</v>
      </c>
      <c r="BT133" s="54">
        <v>0</v>
      </c>
      <c r="BU133" s="54">
        <v>0</v>
      </c>
      <c r="BV133" s="54">
        <v>0</v>
      </c>
      <c r="BW133" s="54">
        <v>0</v>
      </c>
      <c r="BX133" s="54">
        <v>0</v>
      </c>
      <c r="BY133" s="53">
        <v>0</v>
      </c>
      <c r="BZ133" s="57">
        <v>0</v>
      </c>
      <c r="CA133" s="54">
        <v>0</v>
      </c>
      <c r="CB133" s="54">
        <v>0</v>
      </c>
      <c r="CC133" s="54">
        <v>0</v>
      </c>
      <c r="CD133" s="54">
        <v>0</v>
      </c>
      <c r="CE133" s="54">
        <v>0</v>
      </c>
      <c r="CF133" s="54">
        <v>0</v>
      </c>
      <c r="CG133" s="54">
        <v>0</v>
      </c>
      <c r="CH133" s="54">
        <v>0</v>
      </c>
      <c r="CI133" s="56">
        <v>0</v>
      </c>
      <c r="CJ133" s="93">
        <v>0</v>
      </c>
      <c r="CK133" s="54">
        <v>0</v>
      </c>
      <c r="CL133" s="54">
        <v>0</v>
      </c>
      <c r="CM133" s="54">
        <v>0</v>
      </c>
      <c r="CN133" s="54">
        <v>0</v>
      </c>
      <c r="CO133" s="54">
        <v>0</v>
      </c>
      <c r="CP133" s="54">
        <v>0</v>
      </c>
      <c r="CQ133" s="54">
        <v>0</v>
      </c>
      <c r="CR133" s="54">
        <v>0</v>
      </c>
      <c r="CS133" s="53">
        <v>0</v>
      </c>
      <c r="CT133" s="57">
        <v>0</v>
      </c>
      <c r="CU133" s="54">
        <v>0</v>
      </c>
      <c r="CV133" s="54">
        <v>0</v>
      </c>
      <c r="CW133" s="54">
        <v>0</v>
      </c>
      <c r="CX133" s="54">
        <v>0</v>
      </c>
      <c r="CY133" s="54">
        <v>0</v>
      </c>
      <c r="CZ133" s="54">
        <v>0</v>
      </c>
      <c r="DA133" s="54">
        <v>0</v>
      </c>
      <c r="DB133" s="54">
        <v>0</v>
      </c>
      <c r="DC133" s="56">
        <v>0</v>
      </c>
      <c r="DD133" s="93">
        <v>0</v>
      </c>
      <c r="DE133" s="54">
        <v>0</v>
      </c>
      <c r="DF133" s="54">
        <v>0</v>
      </c>
      <c r="DG133" s="54">
        <v>0</v>
      </c>
      <c r="DH133" s="54">
        <v>0</v>
      </c>
      <c r="DI133" s="54">
        <v>0</v>
      </c>
      <c r="DJ133" s="54">
        <v>0</v>
      </c>
      <c r="DK133" s="54">
        <v>0</v>
      </c>
      <c r="DL133" s="54">
        <v>0</v>
      </c>
      <c r="DM133" s="56">
        <v>0</v>
      </c>
      <c r="DN133" s="57">
        <v>0</v>
      </c>
      <c r="DO133" s="54">
        <v>0</v>
      </c>
      <c r="DP133" s="54">
        <v>0</v>
      </c>
      <c r="DQ133" s="54">
        <v>0</v>
      </c>
      <c r="DR133" s="54">
        <v>0</v>
      </c>
      <c r="DS133" s="54">
        <v>0</v>
      </c>
      <c r="DT133" s="54">
        <v>0</v>
      </c>
      <c r="DU133" s="54">
        <v>0</v>
      </c>
      <c r="DV133" s="54">
        <v>0</v>
      </c>
      <c r="DW133" s="53">
        <v>0</v>
      </c>
      <c r="DX133" s="57"/>
      <c r="DY133" s="54"/>
      <c r="DZ133" s="54"/>
      <c r="EA133" s="54"/>
      <c r="EB133" s="56"/>
      <c r="EC133" s="93"/>
      <c r="ED133" s="54"/>
      <c r="EE133" s="54"/>
      <c r="EF133" s="54"/>
      <c r="EG133" s="54"/>
      <c r="EH133" s="54"/>
      <c r="EI133" s="54"/>
      <c r="EJ133" s="54"/>
      <c r="EK133" s="54"/>
      <c r="EL133" s="54"/>
      <c r="EM133" s="54"/>
      <c r="EN133" s="54"/>
      <c r="EO133" s="54"/>
      <c r="EP133" s="54"/>
      <c r="EQ133" s="56"/>
      <c r="ER133" s="57"/>
      <c r="ES133" s="54"/>
      <c r="ET133" s="54"/>
      <c r="EU133" s="54"/>
      <c r="EV133" s="54"/>
      <c r="EW133" s="54"/>
      <c r="EX133" s="54"/>
      <c r="EY133" s="54"/>
      <c r="EZ133" s="54"/>
      <c r="FA133" s="54"/>
      <c r="FB133" s="54"/>
      <c r="FC133" s="54"/>
      <c r="FD133" s="54"/>
      <c r="FE133" s="54"/>
      <c r="FF133" s="56"/>
      <c r="FG133" s="93"/>
      <c r="FH133" s="54"/>
      <c r="FI133" s="54"/>
      <c r="FJ133" s="54"/>
      <c r="FK133" s="54"/>
      <c r="FL133" s="54"/>
      <c r="FM133" s="54"/>
      <c r="FN133" s="54"/>
      <c r="FO133" s="54"/>
      <c r="FP133" s="54"/>
      <c r="FQ133" s="54"/>
      <c r="FR133" s="54"/>
      <c r="FS133" s="54"/>
      <c r="FT133" s="54"/>
      <c r="FU133" s="53"/>
      <c r="FV133" s="57">
        <v>0</v>
      </c>
      <c r="FW133" s="73">
        <v>0</v>
      </c>
      <c r="FX133" s="73">
        <v>0</v>
      </c>
      <c r="FY133" s="73">
        <v>0</v>
      </c>
      <c r="FZ133" s="73">
        <v>0</v>
      </c>
      <c r="GA133" s="54">
        <v>0</v>
      </c>
      <c r="GB133" s="73">
        <v>0</v>
      </c>
      <c r="GC133" s="73">
        <v>0</v>
      </c>
      <c r="GD133" s="73">
        <v>0</v>
      </c>
      <c r="GE133" s="74">
        <v>0</v>
      </c>
    </row>
    <row r="134" spans="1:187" s="1" customFormat="1" ht="16.5" thickBot="1" x14ac:dyDescent="0.3">
      <c r="A134" s="75"/>
      <c r="B134" s="42" t="s">
        <v>4</v>
      </c>
      <c r="C134" s="48">
        <f>C133+C131+C130+C129+C128+C126+C127+C117+C114+C113+C115+C112+C111+C110+C108+C97+C93+C89+C83+C79+C73+C72+C63+C58+C56+C55+C54+C53+C52+C48+C47+C46+C35+C34+C33+C29+C27+C26+C9+C8+C49+C109</f>
        <v>139180783</v>
      </c>
      <c r="D134" s="48">
        <f t="shared" ref="D134:BO134" si="100">D133+D131+D130+D129+D128+D126+D127+D117+D114+D113+D115+D112+D111+D110+D108+D97+D93+D89+D83+D79+D73+D72+D63+D58+D56+D55+D54+D53+D52+D48+D47+D46+D35+D34+D33+D29+D27+D26+D9+D8+D49+D109</f>
        <v>31175828</v>
      </c>
      <c r="E134" s="48">
        <f t="shared" si="100"/>
        <v>37569103</v>
      </c>
      <c r="F134" s="48">
        <f t="shared" si="100"/>
        <v>35299366</v>
      </c>
      <c r="G134" s="48">
        <f t="shared" si="100"/>
        <v>35136486</v>
      </c>
      <c r="H134" s="48">
        <f t="shared" si="100"/>
        <v>45962523</v>
      </c>
      <c r="I134" s="48">
        <f t="shared" si="100"/>
        <v>8387626</v>
      </c>
      <c r="J134" s="48">
        <f t="shared" si="100"/>
        <v>12411535</v>
      </c>
      <c r="K134" s="48">
        <f t="shared" si="100"/>
        <v>12456665</v>
      </c>
      <c r="L134" s="48">
        <f t="shared" si="100"/>
        <v>12706697</v>
      </c>
      <c r="M134" s="48">
        <f t="shared" si="100"/>
        <v>43290</v>
      </c>
      <c r="N134" s="48">
        <f t="shared" si="100"/>
        <v>7522</v>
      </c>
      <c r="O134" s="48">
        <f t="shared" si="100"/>
        <v>11873</v>
      </c>
      <c r="P134" s="48">
        <f t="shared" si="100"/>
        <v>11933</v>
      </c>
      <c r="Q134" s="48">
        <f t="shared" si="100"/>
        <v>11962</v>
      </c>
      <c r="R134" s="48">
        <f t="shared" si="100"/>
        <v>26855795</v>
      </c>
      <c r="S134" s="48">
        <f t="shared" si="100"/>
        <v>4456271</v>
      </c>
      <c r="T134" s="48">
        <f t="shared" si="100"/>
        <v>7379643</v>
      </c>
      <c r="U134" s="48">
        <f t="shared" si="100"/>
        <v>7481297</v>
      </c>
      <c r="V134" s="48">
        <f t="shared" si="100"/>
        <v>7538584</v>
      </c>
      <c r="W134" s="48">
        <f t="shared" si="100"/>
        <v>134</v>
      </c>
      <c r="X134" s="48">
        <f t="shared" si="100"/>
        <v>64</v>
      </c>
      <c r="Y134" s="48">
        <f t="shared" si="100"/>
        <v>6</v>
      </c>
      <c r="Z134" s="48">
        <f t="shared" si="100"/>
        <v>6</v>
      </c>
      <c r="AA134" s="48">
        <f t="shared" si="100"/>
        <v>58</v>
      </c>
      <c r="AB134" s="48">
        <f t="shared" si="100"/>
        <v>108482</v>
      </c>
      <c r="AC134" s="48">
        <f t="shared" si="100"/>
        <v>58596</v>
      </c>
      <c r="AD134" s="48">
        <f t="shared" si="100"/>
        <v>5494</v>
      </c>
      <c r="AE134" s="48">
        <f t="shared" si="100"/>
        <v>6090</v>
      </c>
      <c r="AF134" s="48">
        <f t="shared" si="100"/>
        <v>38302</v>
      </c>
      <c r="AG134" s="48">
        <f t="shared" si="100"/>
        <v>125</v>
      </c>
      <c r="AH134" s="48">
        <f t="shared" si="100"/>
        <v>103</v>
      </c>
      <c r="AI134" s="48">
        <f t="shared" si="100"/>
        <v>12</v>
      </c>
      <c r="AJ134" s="48">
        <f t="shared" si="100"/>
        <v>3</v>
      </c>
      <c r="AK134" s="48">
        <f t="shared" si="100"/>
        <v>7</v>
      </c>
      <c r="AL134" s="48">
        <f t="shared" si="100"/>
        <v>319133</v>
      </c>
      <c r="AM134" s="48">
        <f t="shared" si="100"/>
        <v>206706</v>
      </c>
      <c r="AN134" s="48">
        <f t="shared" si="100"/>
        <v>21816</v>
      </c>
      <c r="AO134" s="48">
        <f t="shared" si="100"/>
        <v>4418</v>
      </c>
      <c r="AP134" s="48">
        <f t="shared" si="100"/>
        <v>86193</v>
      </c>
      <c r="AQ134" s="48">
        <f t="shared" si="100"/>
        <v>3827</v>
      </c>
      <c r="AR134" s="48">
        <f t="shared" si="100"/>
        <v>482</v>
      </c>
      <c r="AS134" s="48">
        <f t="shared" si="100"/>
        <v>1128</v>
      </c>
      <c r="AT134" s="48">
        <f t="shared" si="100"/>
        <v>1102</v>
      </c>
      <c r="AU134" s="48">
        <f t="shared" si="100"/>
        <v>1115</v>
      </c>
      <c r="AV134" s="48">
        <f t="shared" si="100"/>
        <v>3682467</v>
      </c>
      <c r="AW134" s="48">
        <f t="shared" si="100"/>
        <v>462547</v>
      </c>
      <c r="AX134" s="48">
        <f t="shared" si="100"/>
        <v>1084590</v>
      </c>
      <c r="AY134" s="48">
        <f t="shared" si="100"/>
        <v>1060210</v>
      </c>
      <c r="AZ134" s="48">
        <f t="shared" si="100"/>
        <v>1075120</v>
      </c>
      <c r="BA134" s="48">
        <f t="shared" si="100"/>
        <v>9005</v>
      </c>
      <c r="BB134" s="48">
        <f t="shared" si="100"/>
        <v>2135</v>
      </c>
      <c r="BC134" s="48">
        <f t="shared" si="100"/>
        <v>2264</v>
      </c>
      <c r="BD134" s="48">
        <f t="shared" si="100"/>
        <v>2279</v>
      </c>
      <c r="BE134" s="48">
        <f t="shared" si="100"/>
        <v>2327</v>
      </c>
      <c r="BF134" s="48">
        <f t="shared" si="100"/>
        <v>10606968</v>
      </c>
      <c r="BG134" s="48">
        <f t="shared" si="100"/>
        <v>2092961</v>
      </c>
      <c r="BH134" s="48">
        <f t="shared" si="100"/>
        <v>2826948</v>
      </c>
      <c r="BI134" s="48">
        <f t="shared" si="100"/>
        <v>2811606</v>
      </c>
      <c r="BJ134" s="48">
        <f t="shared" si="100"/>
        <v>2875453</v>
      </c>
      <c r="BK134" s="48">
        <f t="shared" si="100"/>
        <v>4389678</v>
      </c>
      <c r="BL134" s="48">
        <f t="shared" si="100"/>
        <v>1110545</v>
      </c>
      <c r="BM134" s="48">
        <f t="shared" si="100"/>
        <v>1093044</v>
      </c>
      <c r="BN134" s="48">
        <f t="shared" si="100"/>
        <v>1093044</v>
      </c>
      <c r="BO134" s="48">
        <f t="shared" si="100"/>
        <v>1093045</v>
      </c>
      <c r="BP134" s="48">
        <f t="shared" ref="BP134:EA134" si="101">BP133+BP131+BP130+BP129+BP128+BP126+BP127+BP117+BP114+BP113+BP115+BP112+BP111+BP110+BP108+BP97+BP93+BP89+BP83+BP79+BP73+BP72+BP63+BP58+BP56+BP55+BP54+BP53+BP52+BP48+BP47+BP46+BP35+BP34+BP33+BP29+BP27+BP26+BP9+BP8+BP49+BP109</f>
        <v>5971</v>
      </c>
      <c r="BQ134" s="48">
        <f t="shared" si="101"/>
        <v>1001</v>
      </c>
      <c r="BR134" s="48">
        <f t="shared" si="101"/>
        <v>1580</v>
      </c>
      <c r="BS134" s="48">
        <f t="shared" si="101"/>
        <v>1675</v>
      </c>
      <c r="BT134" s="48">
        <f t="shared" si="101"/>
        <v>1715</v>
      </c>
      <c r="BU134" s="48">
        <f t="shared" si="101"/>
        <v>3624891</v>
      </c>
      <c r="BV134" s="48">
        <f t="shared" si="101"/>
        <v>890734</v>
      </c>
      <c r="BW134" s="48">
        <f t="shared" si="101"/>
        <v>910438</v>
      </c>
      <c r="BX134" s="48">
        <f t="shared" si="101"/>
        <v>915557</v>
      </c>
      <c r="BY134" s="48">
        <f t="shared" si="101"/>
        <v>908162</v>
      </c>
      <c r="BZ134" s="48">
        <f t="shared" si="101"/>
        <v>355</v>
      </c>
      <c r="CA134" s="48">
        <f t="shared" si="101"/>
        <v>52</v>
      </c>
      <c r="CB134" s="48">
        <f t="shared" si="101"/>
        <v>81</v>
      </c>
      <c r="CC134" s="48">
        <f t="shared" si="101"/>
        <v>111</v>
      </c>
      <c r="CD134" s="48">
        <f t="shared" si="101"/>
        <v>111</v>
      </c>
      <c r="CE134" s="48">
        <f t="shared" si="101"/>
        <v>138265</v>
      </c>
      <c r="CF134" s="48">
        <f t="shared" si="101"/>
        <v>72742</v>
      </c>
      <c r="CG134" s="48">
        <f t="shared" si="101"/>
        <v>20790</v>
      </c>
      <c r="CH134" s="48">
        <f t="shared" si="101"/>
        <v>22962</v>
      </c>
      <c r="CI134" s="48">
        <f t="shared" si="101"/>
        <v>21771</v>
      </c>
      <c r="CJ134" s="48">
        <f t="shared" si="101"/>
        <v>22</v>
      </c>
      <c r="CK134" s="48">
        <f t="shared" si="101"/>
        <v>1</v>
      </c>
      <c r="CL134" s="48">
        <f t="shared" si="101"/>
        <v>7</v>
      </c>
      <c r="CM134" s="48">
        <f t="shared" si="101"/>
        <v>7</v>
      </c>
      <c r="CN134" s="48">
        <f t="shared" si="101"/>
        <v>7</v>
      </c>
      <c r="CO134" s="48">
        <f t="shared" si="101"/>
        <v>7410</v>
      </c>
      <c r="CP134" s="48">
        <f t="shared" si="101"/>
        <v>1899</v>
      </c>
      <c r="CQ134" s="48">
        <f t="shared" si="101"/>
        <v>1837</v>
      </c>
      <c r="CR134" s="48">
        <f t="shared" si="101"/>
        <v>1837</v>
      </c>
      <c r="CS134" s="48">
        <f t="shared" si="101"/>
        <v>1837</v>
      </c>
      <c r="CT134" s="48">
        <f t="shared" si="101"/>
        <v>1217</v>
      </c>
      <c r="CU134" s="48">
        <f t="shared" si="101"/>
        <v>119</v>
      </c>
      <c r="CV134" s="48">
        <f t="shared" si="101"/>
        <v>311</v>
      </c>
      <c r="CW134" s="48">
        <f t="shared" si="101"/>
        <v>364</v>
      </c>
      <c r="CX134" s="48">
        <f t="shared" si="101"/>
        <v>423</v>
      </c>
      <c r="CY134" s="48">
        <f t="shared" si="101"/>
        <v>619112</v>
      </c>
      <c r="CZ134" s="48">
        <f t="shared" si="101"/>
        <v>145170</v>
      </c>
      <c r="DA134" s="48">
        <f t="shared" si="101"/>
        <v>159979</v>
      </c>
      <c r="DB134" s="48">
        <f t="shared" si="101"/>
        <v>152688</v>
      </c>
      <c r="DC134" s="48">
        <f t="shared" si="101"/>
        <v>161275</v>
      </c>
      <c r="DD134" s="48">
        <f t="shared" si="101"/>
        <v>1274</v>
      </c>
      <c r="DE134" s="48">
        <f t="shared" si="101"/>
        <v>326</v>
      </c>
      <c r="DF134" s="48">
        <f t="shared" si="101"/>
        <v>346</v>
      </c>
      <c r="DG134" s="48">
        <f t="shared" si="101"/>
        <v>297</v>
      </c>
      <c r="DH134" s="48">
        <f t="shared" si="101"/>
        <v>305</v>
      </c>
      <c r="DI134" s="48">
        <f t="shared" si="101"/>
        <v>55290073</v>
      </c>
      <c r="DJ134" s="48">
        <f t="shared" si="101"/>
        <v>14668665</v>
      </c>
      <c r="DK134" s="48">
        <f t="shared" si="101"/>
        <v>14962523</v>
      </c>
      <c r="DL134" s="48">
        <f t="shared" si="101"/>
        <v>13127637</v>
      </c>
      <c r="DM134" s="48">
        <f t="shared" si="101"/>
        <v>12531248</v>
      </c>
      <c r="DN134" s="48">
        <f t="shared" si="101"/>
        <v>522</v>
      </c>
      <c r="DO134" s="48">
        <f t="shared" si="101"/>
        <v>110</v>
      </c>
      <c r="DP134" s="48">
        <f t="shared" si="101"/>
        <v>129</v>
      </c>
      <c r="DQ134" s="48">
        <f t="shared" si="101"/>
        <v>138</v>
      </c>
      <c r="DR134" s="48">
        <f t="shared" si="101"/>
        <v>145</v>
      </c>
      <c r="DS134" s="48">
        <f t="shared" si="101"/>
        <v>15696232</v>
      </c>
      <c r="DT134" s="48">
        <f t="shared" si="101"/>
        <v>3472474</v>
      </c>
      <c r="DU134" s="48">
        <f t="shared" si="101"/>
        <v>3973176</v>
      </c>
      <c r="DV134" s="48">
        <f t="shared" si="101"/>
        <v>4032881</v>
      </c>
      <c r="DW134" s="48">
        <f t="shared" si="101"/>
        <v>4217701</v>
      </c>
      <c r="DX134" s="48">
        <f t="shared" si="101"/>
        <v>7586215</v>
      </c>
      <c r="DY134" s="48">
        <f t="shared" si="101"/>
        <v>1429817</v>
      </c>
      <c r="DZ134" s="48">
        <f t="shared" si="101"/>
        <v>2050036</v>
      </c>
      <c r="EA134" s="48">
        <f t="shared" si="101"/>
        <v>2053934</v>
      </c>
      <c r="EB134" s="48">
        <f t="shared" ref="EB134:GE134" si="102">EB133+EB131+EB130+EB129+EB128+EB126+EB127+EB117+EB114+EB113+EB115+EB112+EB111+EB110+EB108+EB97+EB93+EB89+EB83+EB79+EB73+EB72+EB63+EB58+EB56+EB55+EB54+EB53+EB52+EB48+EB47+EB46+EB35+EB34+EB33+EB29+EB27+EB26+EB9+EB8+EB49+EB109</f>
        <v>2052428</v>
      </c>
      <c r="EC134" s="48">
        <f t="shared" si="102"/>
        <v>8358</v>
      </c>
      <c r="ED134" s="48">
        <f t="shared" si="102"/>
        <v>1849</v>
      </c>
      <c r="EE134" s="48">
        <f t="shared" si="102"/>
        <v>2169</v>
      </c>
      <c r="EF134" s="48">
        <f t="shared" si="102"/>
        <v>2170</v>
      </c>
      <c r="EG134" s="48">
        <f t="shared" si="102"/>
        <v>2170</v>
      </c>
      <c r="EH134" s="48">
        <f t="shared" si="102"/>
        <v>28507</v>
      </c>
      <c r="EI134" s="48">
        <f t="shared" si="102"/>
        <v>5518</v>
      </c>
      <c r="EJ134" s="48">
        <f t="shared" si="102"/>
        <v>7654</v>
      </c>
      <c r="EK134" s="48">
        <f t="shared" si="102"/>
        <v>7671</v>
      </c>
      <c r="EL134" s="48">
        <f t="shared" si="102"/>
        <v>7664</v>
      </c>
      <c r="EM134" s="48">
        <f t="shared" si="102"/>
        <v>6480504</v>
      </c>
      <c r="EN134" s="48">
        <f t="shared" si="102"/>
        <v>1262212</v>
      </c>
      <c r="EO134" s="48">
        <f t="shared" si="102"/>
        <v>1737335</v>
      </c>
      <c r="EP134" s="48">
        <f t="shared" si="102"/>
        <v>1741232</v>
      </c>
      <c r="EQ134" s="48">
        <f t="shared" si="102"/>
        <v>1739725</v>
      </c>
      <c r="ER134" s="48">
        <f t="shared" si="102"/>
        <v>748</v>
      </c>
      <c r="ES134" s="48">
        <f t="shared" si="102"/>
        <v>170</v>
      </c>
      <c r="ET134" s="48">
        <f t="shared" si="102"/>
        <v>193</v>
      </c>
      <c r="EU134" s="48">
        <f t="shared" si="102"/>
        <v>193</v>
      </c>
      <c r="EV134" s="48">
        <f t="shared" si="102"/>
        <v>192</v>
      </c>
      <c r="EW134" s="48">
        <f t="shared" si="102"/>
        <v>2947</v>
      </c>
      <c r="EX134" s="48">
        <f t="shared" si="102"/>
        <v>496</v>
      </c>
      <c r="EY134" s="48">
        <f t="shared" si="102"/>
        <v>817</v>
      </c>
      <c r="EZ134" s="48">
        <f t="shared" si="102"/>
        <v>817</v>
      </c>
      <c r="FA134" s="48">
        <f t="shared" si="102"/>
        <v>817</v>
      </c>
      <c r="FB134" s="48">
        <f t="shared" si="102"/>
        <v>687889</v>
      </c>
      <c r="FC134" s="48">
        <f t="shared" si="102"/>
        <v>115434</v>
      </c>
      <c r="FD134" s="48">
        <f t="shared" si="102"/>
        <v>190818</v>
      </c>
      <c r="FE134" s="48">
        <f t="shared" si="102"/>
        <v>190818</v>
      </c>
      <c r="FF134" s="48">
        <f t="shared" si="102"/>
        <v>190819</v>
      </c>
      <c r="FG134" s="48">
        <f t="shared" si="102"/>
        <v>166</v>
      </c>
      <c r="FH134" s="48">
        <f t="shared" si="102"/>
        <v>23</v>
      </c>
      <c r="FI134" s="48">
        <f t="shared" si="102"/>
        <v>48</v>
      </c>
      <c r="FJ134" s="48">
        <f t="shared" si="102"/>
        <v>47</v>
      </c>
      <c r="FK134" s="48">
        <f t="shared" si="102"/>
        <v>48</v>
      </c>
      <c r="FL134" s="48">
        <f t="shared" si="102"/>
        <v>1790</v>
      </c>
      <c r="FM134" s="48">
        <f t="shared" si="102"/>
        <v>225</v>
      </c>
      <c r="FN134" s="48">
        <f t="shared" si="102"/>
        <v>521</v>
      </c>
      <c r="FO134" s="48">
        <f t="shared" si="102"/>
        <v>522</v>
      </c>
      <c r="FP134" s="48">
        <f t="shared" si="102"/>
        <v>522</v>
      </c>
      <c r="FQ134" s="48">
        <f t="shared" si="102"/>
        <v>417822</v>
      </c>
      <c r="FR134" s="48">
        <f t="shared" si="102"/>
        <v>52171</v>
      </c>
      <c r="FS134" s="48">
        <f t="shared" si="102"/>
        <v>121883</v>
      </c>
      <c r="FT134" s="48">
        <f t="shared" si="102"/>
        <v>121884</v>
      </c>
      <c r="FU134" s="48">
        <f t="shared" si="102"/>
        <v>121884</v>
      </c>
      <c r="FV134" s="48">
        <f t="shared" si="102"/>
        <v>3042</v>
      </c>
      <c r="FW134" s="48">
        <f t="shared" si="102"/>
        <v>728</v>
      </c>
      <c r="FX134" s="48">
        <f t="shared" si="102"/>
        <v>774</v>
      </c>
      <c r="FY134" s="48">
        <f t="shared" si="102"/>
        <v>770</v>
      </c>
      <c r="FZ134" s="48">
        <f t="shared" si="102"/>
        <v>770</v>
      </c>
      <c r="GA134" s="48">
        <f t="shared" si="102"/>
        <v>14645740</v>
      </c>
      <c r="GB134" s="48">
        <f t="shared" si="102"/>
        <v>3217246</v>
      </c>
      <c r="GC134" s="48">
        <f t="shared" si="102"/>
        <v>4171833</v>
      </c>
      <c r="GD134" s="48">
        <f t="shared" si="102"/>
        <v>3628249</v>
      </c>
      <c r="GE134" s="48">
        <f t="shared" si="102"/>
        <v>3628412</v>
      </c>
    </row>
    <row r="135" spans="1:187" x14ac:dyDescent="0.25">
      <c r="A135" s="77"/>
      <c r="B135" s="112" t="s">
        <v>282</v>
      </c>
      <c r="C135" s="151">
        <f t="shared" ref="C135:AH135" si="103">C132+C125+C124+C123+C122+C121+C120+C119++C116+C107+C106+C105+C104+C103+C102+C100+C99+C98+C96+C95+C92++C91+C88+C87+C86+C85+C82+C81+C78+C77++C76+C75+C71+C67+C66+C65+C62+C61+C60+C57+C51+C45+C44+C43+C42+C41+C40+C39+C38+C37+C36+C32+C31+C28+C25+C24+C23+C22+C21+C20+C19+C18+C14+C13+C12+C11+C15+C16+C17+C68+C69+C70+C10+C30+C50+C59+C64+C74+C80+C84+C90+C94+C118</f>
        <v>12043209</v>
      </c>
      <c r="D135" s="151">
        <f t="shared" si="103"/>
        <v>1672761</v>
      </c>
      <c r="E135" s="151">
        <f t="shared" si="103"/>
        <v>3656297</v>
      </c>
      <c r="F135" s="151">
        <f t="shared" si="103"/>
        <v>3543852</v>
      </c>
      <c r="G135" s="151">
        <f t="shared" si="103"/>
        <v>3170299</v>
      </c>
      <c r="H135" s="151">
        <f t="shared" si="103"/>
        <v>10013386</v>
      </c>
      <c r="I135" s="151">
        <f t="shared" si="103"/>
        <v>1285799</v>
      </c>
      <c r="J135" s="151">
        <f t="shared" si="103"/>
        <v>2909180</v>
      </c>
      <c r="K135" s="151">
        <f t="shared" si="103"/>
        <v>3095980</v>
      </c>
      <c r="L135" s="151">
        <f t="shared" si="103"/>
        <v>2722427</v>
      </c>
      <c r="M135" s="151">
        <f t="shared" si="103"/>
        <v>3661</v>
      </c>
      <c r="N135" s="151">
        <f t="shared" si="103"/>
        <v>879</v>
      </c>
      <c r="O135" s="151">
        <f t="shared" si="103"/>
        <v>944</v>
      </c>
      <c r="P135" s="151">
        <f t="shared" si="103"/>
        <v>935</v>
      </c>
      <c r="Q135" s="151">
        <f t="shared" si="103"/>
        <v>903</v>
      </c>
      <c r="R135" s="151">
        <f t="shared" si="103"/>
        <v>483397</v>
      </c>
      <c r="S135" s="151">
        <f t="shared" si="103"/>
        <v>77631</v>
      </c>
      <c r="T135" s="151">
        <f t="shared" si="103"/>
        <v>129420</v>
      </c>
      <c r="U135" s="151">
        <f t="shared" si="103"/>
        <v>134539</v>
      </c>
      <c r="V135" s="151">
        <f t="shared" si="103"/>
        <v>141807</v>
      </c>
      <c r="W135" s="151">
        <f t="shared" si="103"/>
        <v>0</v>
      </c>
      <c r="X135" s="151">
        <f t="shared" si="103"/>
        <v>0</v>
      </c>
      <c r="Y135" s="151">
        <f t="shared" si="103"/>
        <v>0</v>
      </c>
      <c r="Z135" s="151">
        <f t="shared" si="103"/>
        <v>0</v>
      </c>
      <c r="AA135" s="151">
        <f t="shared" si="103"/>
        <v>0</v>
      </c>
      <c r="AB135" s="151">
        <f t="shared" si="103"/>
        <v>0</v>
      </c>
      <c r="AC135" s="151">
        <f t="shared" si="103"/>
        <v>0</v>
      </c>
      <c r="AD135" s="151">
        <f t="shared" si="103"/>
        <v>0</v>
      </c>
      <c r="AE135" s="151">
        <f t="shared" si="103"/>
        <v>0</v>
      </c>
      <c r="AF135" s="151">
        <f t="shared" si="103"/>
        <v>0</v>
      </c>
      <c r="AG135" s="151">
        <f t="shared" si="103"/>
        <v>0</v>
      </c>
      <c r="AH135" s="151">
        <f t="shared" si="103"/>
        <v>0</v>
      </c>
      <c r="AI135" s="151">
        <f t="shared" ref="AI135:BN135" si="104">AI132+AI125+AI124+AI123+AI122+AI121+AI120+AI119++AI116+AI107+AI106+AI105+AI104+AI103+AI102+AI100+AI99+AI98+AI96+AI95+AI92++AI91+AI88+AI87+AI86+AI85+AI82+AI81+AI78+AI77++AI76+AI75+AI71+AI67+AI66+AI65+AI62+AI61+AI60+AI57+AI51+AI45+AI44+AI43+AI42+AI41+AI40+AI39+AI38+AI37+AI36+AI32+AI31+AI28+AI25+AI24+AI23+AI22+AI21+AI20+AI19+AI18+AI14+AI13+AI12+AI11+AI15+AI16+AI17+AI68+AI69+AI70+AI10+AI30+AI50+AI59+AI64+AI74+AI80+AI84+AI90+AI94+AI118</f>
        <v>0</v>
      </c>
      <c r="AJ135" s="151">
        <f t="shared" si="104"/>
        <v>0</v>
      </c>
      <c r="AK135" s="151">
        <f t="shared" si="104"/>
        <v>0</v>
      </c>
      <c r="AL135" s="151">
        <f t="shared" si="104"/>
        <v>0</v>
      </c>
      <c r="AM135" s="151">
        <f t="shared" si="104"/>
        <v>0</v>
      </c>
      <c r="AN135" s="151">
        <f t="shared" si="104"/>
        <v>0</v>
      </c>
      <c r="AO135" s="151">
        <f t="shared" si="104"/>
        <v>0</v>
      </c>
      <c r="AP135" s="151">
        <f t="shared" si="104"/>
        <v>0</v>
      </c>
      <c r="AQ135" s="151">
        <f t="shared" si="104"/>
        <v>0</v>
      </c>
      <c r="AR135" s="151">
        <f t="shared" si="104"/>
        <v>0</v>
      </c>
      <c r="AS135" s="151">
        <f t="shared" si="104"/>
        <v>0</v>
      </c>
      <c r="AT135" s="151">
        <f t="shared" si="104"/>
        <v>0</v>
      </c>
      <c r="AU135" s="151">
        <f t="shared" si="104"/>
        <v>0</v>
      </c>
      <c r="AV135" s="151">
        <f t="shared" si="104"/>
        <v>0</v>
      </c>
      <c r="AW135" s="151">
        <f t="shared" si="104"/>
        <v>0</v>
      </c>
      <c r="AX135" s="151">
        <f t="shared" si="104"/>
        <v>0</v>
      </c>
      <c r="AY135" s="151">
        <f t="shared" si="104"/>
        <v>0</v>
      </c>
      <c r="AZ135" s="151">
        <f t="shared" si="104"/>
        <v>0</v>
      </c>
      <c r="BA135" s="151">
        <f t="shared" si="104"/>
        <v>21171</v>
      </c>
      <c r="BB135" s="151">
        <f t="shared" si="104"/>
        <v>2371</v>
      </c>
      <c r="BC135" s="151">
        <f t="shared" si="104"/>
        <v>6368</v>
      </c>
      <c r="BD135" s="151">
        <f t="shared" si="104"/>
        <v>6371</v>
      </c>
      <c r="BE135" s="151">
        <f t="shared" si="104"/>
        <v>6061</v>
      </c>
      <c r="BF135" s="151">
        <f t="shared" si="104"/>
        <v>9529989</v>
      </c>
      <c r="BG135" s="151">
        <f t="shared" si="104"/>
        <v>1208168</v>
      </c>
      <c r="BH135" s="151">
        <f t="shared" si="104"/>
        <v>2779760</v>
      </c>
      <c r="BI135" s="151">
        <f t="shared" si="104"/>
        <v>2961441</v>
      </c>
      <c r="BJ135" s="151">
        <f t="shared" si="104"/>
        <v>2580620</v>
      </c>
      <c r="BK135" s="151">
        <f t="shared" si="104"/>
        <v>0</v>
      </c>
      <c r="BL135" s="151">
        <f t="shared" si="104"/>
        <v>0</v>
      </c>
      <c r="BM135" s="151">
        <f t="shared" si="104"/>
        <v>0</v>
      </c>
      <c r="BN135" s="151">
        <f t="shared" si="104"/>
        <v>0</v>
      </c>
      <c r="BO135" s="151">
        <f t="shared" ref="BO135:CT135" si="105">BO132+BO125+BO124+BO123+BO122+BO121+BO120+BO119++BO116+BO107+BO106+BO105+BO104+BO103+BO102+BO100+BO99+BO98+BO96+BO95+BO92++BO91+BO88+BO87+BO86+BO85+BO82+BO81+BO78+BO77++BO76+BO75+BO71+BO67+BO66+BO65+BO62+BO61+BO60+BO57+BO51+BO45+BO44+BO43+BO42+BO41+BO40+BO39+BO38+BO37+BO36+BO32+BO31+BO28+BO25+BO24+BO23+BO22+BO21+BO20+BO19+BO18+BO14+BO13+BO12+BO11+BO15+BO16+BO17+BO68+BO69+BO70+BO10+BO30+BO50+BO59+BO64+BO74+BO80+BO84+BO90+BO94+BO118</f>
        <v>0</v>
      </c>
      <c r="BP135" s="151">
        <f t="shared" si="105"/>
        <v>0</v>
      </c>
      <c r="BQ135" s="151">
        <f t="shared" si="105"/>
        <v>0</v>
      </c>
      <c r="BR135" s="151">
        <f t="shared" si="105"/>
        <v>0</v>
      </c>
      <c r="BS135" s="151">
        <f t="shared" si="105"/>
        <v>0</v>
      </c>
      <c r="BT135" s="151">
        <f t="shared" si="105"/>
        <v>0</v>
      </c>
      <c r="BU135" s="151">
        <f t="shared" si="105"/>
        <v>0</v>
      </c>
      <c r="BV135" s="151">
        <f t="shared" si="105"/>
        <v>0</v>
      </c>
      <c r="BW135" s="151">
        <f t="shared" si="105"/>
        <v>0</v>
      </c>
      <c r="BX135" s="151">
        <f t="shared" si="105"/>
        <v>0</v>
      </c>
      <c r="BY135" s="151">
        <f t="shared" si="105"/>
        <v>0</v>
      </c>
      <c r="BZ135" s="151">
        <f t="shared" si="105"/>
        <v>0</v>
      </c>
      <c r="CA135" s="151">
        <f t="shared" si="105"/>
        <v>0</v>
      </c>
      <c r="CB135" s="151">
        <f t="shared" si="105"/>
        <v>0</v>
      </c>
      <c r="CC135" s="151">
        <f t="shared" si="105"/>
        <v>0</v>
      </c>
      <c r="CD135" s="151">
        <f t="shared" si="105"/>
        <v>0</v>
      </c>
      <c r="CE135" s="151">
        <f t="shared" si="105"/>
        <v>0</v>
      </c>
      <c r="CF135" s="151">
        <f t="shared" si="105"/>
        <v>0</v>
      </c>
      <c r="CG135" s="151">
        <f t="shared" si="105"/>
        <v>0</v>
      </c>
      <c r="CH135" s="151">
        <f t="shared" si="105"/>
        <v>0</v>
      </c>
      <c r="CI135" s="151">
        <f t="shared" si="105"/>
        <v>0</v>
      </c>
      <c r="CJ135" s="151">
        <f t="shared" si="105"/>
        <v>0</v>
      </c>
      <c r="CK135" s="151">
        <f t="shared" si="105"/>
        <v>0</v>
      </c>
      <c r="CL135" s="151">
        <f t="shared" si="105"/>
        <v>0</v>
      </c>
      <c r="CM135" s="151">
        <f t="shared" si="105"/>
        <v>0</v>
      </c>
      <c r="CN135" s="151">
        <f t="shared" si="105"/>
        <v>0</v>
      </c>
      <c r="CO135" s="151">
        <f t="shared" si="105"/>
        <v>0</v>
      </c>
      <c r="CP135" s="151">
        <f t="shared" si="105"/>
        <v>0</v>
      </c>
      <c r="CQ135" s="151">
        <f t="shared" si="105"/>
        <v>0</v>
      </c>
      <c r="CR135" s="151">
        <f t="shared" si="105"/>
        <v>0</v>
      </c>
      <c r="CS135" s="151">
        <f t="shared" si="105"/>
        <v>0</v>
      </c>
      <c r="CT135" s="151">
        <f t="shared" si="105"/>
        <v>0</v>
      </c>
      <c r="CU135" s="151">
        <f t="shared" ref="CU135:DZ135" si="106">CU132+CU125+CU124+CU123+CU122+CU121+CU120+CU119++CU116+CU107+CU106+CU105+CU104+CU103+CU102+CU100+CU99+CU98+CU96+CU95+CU92++CU91+CU88+CU87+CU86+CU85+CU82+CU81+CU78+CU77++CU76+CU75+CU71+CU67+CU66+CU65+CU62+CU61+CU60+CU57+CU51+CU45+CU44+CU43+CU42+CU41+CU40+CU39+CU38+CU37+CU36+CU32+CU31+CU28+CU25+CU24+CU23+CU22+CU21+CU20+CU19+CU18+CU14+CU13+CU12+CU11+CU15+CU16+CU17+CU68+CU69+CU70+CU10+CU30+CU50+CU59+CU64+CU74+CU80+CU84+CU90+CU94+CU118</f>
        <v>0</v>
      </c>
      <c r="CV135" s="151">
        <f t="shared" si="106"/>
        <v>0</v>
      </c>
      <c r="CW135" s="151">
        <f t="shared" si="106"/>
        <v>0</v>
      </c>
      <c r="CX135" s="151">
        <f t="shared" si="106"/>
        <v>0</v>
      </c>
      <c r="CY135" s="151">
        <f t="shared" si="106"/>
        <v>0</v>
      </c>
      <c r="CZ135" s="151">
        <f t="shared" si="106"/>
        <v>0</v>
      </c>
      <c r="DA135" s="151">
        <f t="shared" si="106"/>
        <v>0</v>
      </c>
      <c r="DB135" s="151">
        <f t="shared" si="106"/>
        <v>0</v>
      </c>
      <c r="DC135" s="151">
        <f t="shared" si="106"/>
        <v>0</v>
      </c>
      <c r="DD135" s="151">
        <f t="shared" si="106"/>
        <v>171</v>
      </c>
      <c r="DE135" s="151">
        <f t="shared" si="106"/>
        <v>56</v>
      </c>
      <c r="DF135" s="151">
        <f t="shared" si="106"/>
        <v>59</v>
      </c>
      <c r="DG135" s="151">
        <f t="shared" si="106"/>
        <v>28</v>
      </c>
      <c r="DH135" s="151">
        <f t="shared" si="106"/>
        <v>28</v>
      </c>
      <c r="DI135" s="151">
        <f t="shared" si="106"/>
        <v>2029823</v>
      </c>
      <c r="DJ135" s="151">
        <f t="shared" si="106"/>
        <v>386962</v>
      </c>
      <c r="DK135" s="151">
        <f t="shared" si="106"/>
        <v>747117</v>
      </c>
      <c r="DL135" s="151">
        <f t="shared" si="106"/>
        <v>447872</v>
      </c>
      <c r="DM135" s="151">
        <f t="shared" si="106"/>
        <v>447872</v>
      </c>
      <c r="DN135" s="151">
        <f t="shared" si="106"/>
        <v>0</v>
      </c>
      <c r="DO135" s="151">
        <f t="shared" si="106"/>
        <v>0</v>
      </c>
      <c r="DP135" s="151">
        <f t="shared" si="106"/>
        <v>0</v>
      </c>
      <c r="DQ135" s="151">
        <f t="shared" si="106"/>
        <v>0</v>
      </c>
      <c r="DR135" s="151">
        <f t="shared" si="106"/>
        <v>0</v>
      </c>
      <c r="DS135" s="151">
        <f t="shared" si="106"/>
        <v>0</v>
      </c>
      <c r="DT135" s="151">
        <f t="shared" si="106"/>
        <v>0</v>
      </c>
      <c r="DU135" s="151">
        <f t="shared" si="106"/>
        <v>0</v>
      </c>
      <c r="DV135" s="151">
        <f t="shared" si="106"/>
        <v>0</v>
      </c>
      <c r="DW135" s="151">
        <f t="shared" si="106"/>
        <v>0</v>
      </c>
      <c r="DX135" s="151">
        <f t="shared" si="106"/>
        <v>0</v>
      </c>
      <c r="DY135" s="151">
        <f t="shared" si="106"/>
        <v>0</v>
      </c>
      <c r="DZ135" s="151">
        <f t="shared" si="106"/>
        <v>0</v>
      </c>
      <c r="EA135" s="151">
        <f t="shared" ref="EA135:FF135" si="107">EA132+EA125+EA124+EA123+EA122+EA121+EA120+EA119++EA116+EA107+EA106+EA105+EA104+EA103+EA102+EA100+EA99+EA98+EA96+EA95+EA92++EA91+EA88+EA87+EA86+EA85+EA82+EA81+EA78+EA77++EA76+EA75+EA71+EA67+EA66+EA65+EA62+EA61+EA60+EA57+EA51+EA45+EA44+EA43+EA42+EA41+EA40+EA39+EA38+EA37+EA36+EA32+EA31+EA28+EA25+EA24+EA23+EA22+EA21+EA20+EA19+EA18+EA14+EA13+EA12+EA11+EA15+EA16+EA17+EA68+EA69+EA70+EA10+EA30+EA50+EA59+EA64+EA74+EA80+EA84+EA90+EA94+EA118</f>
        <v>0</v>
      </c>
      <c r="EB135" s="151">
        <f t="shared" si="107"/>
        <v>0</v>
      </c>
      <c r="EC135" s="151">
        <f t="shared" si="107"/>
        <v>0</v>
      </c>
      <c r="ED135" s="151">
        <f t="shared" si="107"/>
        <v>0</v>
      </c>
      <c r="EE135" s="151">
        <f t="shared" si="107"/>
        <v>0</v>
      </c>
      <c r="EF135" s="151">
        <f t="shared" si="107"/>
        <v>0</v>
      </c>
      <c r="EG135" s="151">
        <f t="shared" si="107"/>
        <v>0</v>
      </c>
      <c r="EH135" s="151">
        <f t="shared" si="107"/>
        <v>0</v>
      </c>
      <c r="EI135" s="151">
        <f t="shared" si="107"/>
        <v>0</v>
      </c>
      <c r="EJ135" s="151">
        <f t="shared" si="107"/>
        <v>0</v>
      </c>
      <c r="EK135" s="151">
        <f t="shared" si="107"/>
        <v>0</v>
      </c>
      <c r="EL135" s="151">
        <f t="shared" si="107"/>
        <v>0</v>
      </c>
      <c r="EM135" s="151">
        <f t="shared" si="107"/>
        <v>0</v>
      </c>
      <c r="EN135" s="151">
        <f t="shared" si="107"/>
        <v>0</v>
      </c>
      <c r="EO135" s="151">
        <f t="shared" si="107"/>
        <v>0</v>
      </c>
      <c r="EP135" s="151">
        <f t="shared" si="107"/>
        <v>0</v>
      </c>
      <c r="EQ135" s="151">
        <f t="shared" si="107"/>
        <v>0</v>
      </c>
      <c r="ER135" s="151">
        <f t="shared" si="107"/>
        <v>0</v>
      </c>
      <c r="ES135" s="151">
        <f t="shared" si="107"/>
        <v>0</v>
      </c>
      <c r="ET135" s="151">
        <f t="shared" si="107"/>
        <v>0</v>
      </c>
      <c r="EU135" s="151">
        <f t="shared" si="107"/>
        <v>0</v>
      </c>
      <c r="EV135" s="151">
        <f t="shared" si="107"/>
        <v>0</v>
      </c>
      <c r="EW135" s="151">
        <f t="shared" si="107"/>
        <v>0</v>
      </c>
      <c r="EX135" s="151">
        <f t="shared" si="107"/>
        <v>0</v>
      </c>
      <c r="EY135" s="151">
        <f t="shared" si="107"/>
        <v>0</v>
      </c>
      <c r="EZ135" s="151">
        <f t="shared" si="107"/>
        <v>0</v>
      </c>
      <c r="FA135" s="151">
        <f t="shared" si="107"/>
        <v>0</v>
      </c>
      <c r="FB135" s="151">
        <f t="shared" si="107"/>
        <v>0</v>
      </c>
      <c r="FC135" s="151">
        <f t="shared" si="107"/>
        <v>0</v>
      </c>
      <c r="FD135" s="151">
        <f t="shared" si="107"/>
        <v>0</v>
      </c>
      <c r="FE135" s="151">
        <f t="shared" si="107"/>
        <v>0</v>
      </c>
      <c r="FF135" s="151">
        <f t="shared" si="107"/>
        <v>0</v>
      </c>
      <c r="FG135" s="151">
        <f t="shared" ref="FG135:GE135" si="108">FG132+FG125+FG124+FG123+FG122+FG121+FG120+FG119++FG116+FG107+FG106+FG105+FG104+FG103+FG102+FG100+FG99+FG98+FG96+FG95+FG92++FG91+FG88+FG87+FG86+FG85+FG82+FG81+FG78+FG77++FG76+FG75+FG71+FG67+FG66+FG65+FG62+FG61+FG60+FG57+FG51+FG45+FG44+FG43+FG42+FG41+FG40+FG39+FG38+FG37+FG36+FG32+FG31+FG28+FG25+FG24+FG23+FG22+FG21+FG20+FG19+FG18+FG14+FG13+FG12+FG11+FG15+FG16+FG17+FG68+FG69+FG70+FG10+FG30+FG50+FG59+FG64+FG74+FG80+FG84+FG90+FG94+FG118</f>
        <v>0</v>
      </c>
      <c r="FH135" s="151">
        <f t="shared" si="108"/>
        <v>0</v>
      </c>
      <c r="FI135" s="151">
        <f t="shared" si="108"/>
        <v>0</v>
      </c>
      <c r="FJ135" s="151">
        <f t="shared" si="108"/>
        <v>0</v>
      </c>
      <c r="FK135" s="151">
        <f t="shared" si="108"/>
        <v>0</v>
      </c>
      <c r="FL135" s="151">
        <f t="shared" si="108"/>
        <v>0</v>
      </c>
      <c r="FM135" s="151">
        <f t="shared" si="108"/>
        <v>0</v>
      </c>
      <c r="FN135" s="151">
        <f t="shared" si="108"/>
        <v>0</v>
      </c>
      <c r="FO135" s="151">
        <f t="shared" si="108"/>
        <v>0</v>
      </c>
      <c r="FP135" s="151">
        <f t="shared" si="108"/>
        <v>0</v>
      </c>
      <c r="FQ135" s="151">
        <f t="shared" si="108"/>
        <v>0</v>
      </c>
      <c r="FR135" s="151">
        <f t="shared" si="108"/>
        <v>0</v>
      </c>
      <c r="FS135" s="151">
        <f t="shared" si="108"/>
        <v>0</v>
      </c>
      <c r="FT135" s="151">
        <f t="shared" si="108"/>
        <v>0</v>
      </c>
      <c r="FU135" s="151">
        <f t="shared" si="108"/>
        <v>0</v>
      </c>
      <c r="FV135" s="151">
        <f t="shared" si="108"/>
        <v>0</v>
      </c>
      <c r="FW135" s="151">
        <f t="shared" si="108"/>
        <v>0</v>
      </c>
      <c r="FX135" s="151">
        <f t="shared" si="108"/>
        <v>0</v>
      </c>
      <c r="FY135" s="151">
        <f t="shared" si="108"/>
        <v>0</v>
      </c>
      <c r="FZ135" s="151">
        <f t="shared" si="108"/>
        <v>0</v>
      </c>
      <c r="GA135" s="151">
        <f t="shared" si="108"/>
        <v>0</v>
      </c>
      <c r="GB135" s="151">
        <f t="shared" si="108"/>
        <v>0</v>
      </c>
      <c r="GC135" s="151">
        <f t="shared" si="108"/>
        <v>0</v>
      </c>
      <c r="GD135" s="151">
        <f t="shared" si="108"/>
        <v>0</v>
      </c>
      <c r="GE135" s="151">
        <f t="shared" si="108"/>
        <v>0</v>
      </c>
    </row>
    <row r="136" spans="1:187" ht="16.5" thickBot="1" x14ac:dyDescent="0.3">
      <c r="A136" s="78"/>
      <c r="B136" s="113" t="s">
        <v>270</v>
      </c>
      <c r="C136" s="108">
        <f>C134+C135</f>
        <v>151223992</v>
      </c>
      <c r="D136" s="108">
        <f t="shared" ref="D136:L136" si="109">D134+D135</f>
        <v>32848589</v>
      </c>
      <c r="E136" s="108">
        <f t="shared" si="109"/>
        <v>41225400</v>
      </c>
      <c r="F136" s="108">
        <f t="shared" si="109"/>
        <v>38843218</v>
      </c>
      <c r="G136" s="109">
        <f t="shared" si="109"/>
        <v>38306785</v>
      </c>
      <c r="H136" s="110">
        <f t="shared" si="109"/>
        <v>55975909</v>
      </c>
      <c r="I136" s="108">
        <f t="shared" si="109"/>
        <v>9673425</v>
      </c>
      <c r="J136" s="108">
        <f t="shared" si="109"/>
        <v>15320715</v>
      </c>
      <c r="K136" s="108">
        <f t="shared" si="109"/>
        <v>15552645</v>
      </c>
      <c r="L136" s="111">
        <f t="shared" si="109"/>
        <v>15429124</v>
      </c>
      <c r="M136" s="87"/>
      <c r="N136" s="79"/>
      <c r="O136" s="79"/>
      <c r="P136" s="79"/>
      <c r="Q136" s="79"/>
      <c r="R136" s="108">
        <f>R134+R135</f>
        <v>27339192</v>
      </c>
      <c r="S136" s="108">
        <f t="shared" ref="S136:V136" si="110">S134+S135</f>
        <v>4533902</v>
      </c>
      <c r="T136" s="108">
        <f t="shared" si="110"/>
        <v>7509063</v>
      </c>
      <c r="U136" s="108">
        <f t="shared" si="110"/>
        <v>7615836</v>
      </c>
      <c r="V136" s="111">
        <f t="shared" si="110"/>
        <v>7680391</v>
      </c>
      <c r="W136" s="94"/>
      <c r="X136" s="79"/>
      <c r="Y136" s="79"/>
      <c r="Z136" s="79"/>
      <c r="AA136" s="79"/>
      <c r="AB136" s="108">
        <f>AB134+AB135</f>
        <v>108482</v>
      </c>
      <c r="AC136" s="108">
        <f t="shared" ref="AC136:AF136" si="111">AC134+AC135</f>
        <v>58596</v>
      </c>
      <c r="AD136" s="108">
        <f t="shared" si="111"/>
        <v>5494</v>
      </c>
      <c r="AE136" s="108">
        <f t="shared" si="111"/>
        <v>6090</v>
      </c>
      <c r="AF136" s="111">
        <f t="shared" si="111"/>
        <v>38302</v>
      </c>
      <c r="AG136" s="94"/>
      <c r="AH136" s="79"/>
      <c r="AI136" s="79"/>
      <c r="AJ136" s="79"/>
      <c r="AK136" s="79"/>
      <c r="AL136" s="108">
        <f>AL134+AL135</f>
        <v>319133</v>
      </c>
      <c r="AM136" s="108">
        <f t="shared" ref="AM136:AP136" si="112">AM134+AM135</f>
        <v>206706</v>
      </c>
      <c r="AN136" s="108">
        <f t="shared" si="112"/>
        <v>21816</v>
      </c>
      <c r="AO136" s="108">
        <f t="shared" si="112"/>
        <v>4418</v>
      </c>
      <c r="AP136" s="111">
        <f t="shared" si="112"/>
        <v>86193</v>
      </c>
      <c r="AQ136" s="94"/>
      <c r="AR136" s="79"/>
      <c r="AS136" s="79"/>
      <c r="AT136" s="79"/>
      <c r="AU136" s="79"/>
      <c r="AV136" s="108">
        <f>AV134+AV135</f>
        <v>3682467</v>
      </c>
      <c r="AW136" s="108">
        <f t="shared" ref="AW136:AZ136" si="113">AW134+AW135</f>
        <v>462547</v>
      </c>
      <c r="AX136" s="108">
        <f t="shared" si="113"/>
        <v>1084590</v>
      </c>
      <c r="AY136" s="108">
        <f t="shared" si="113"/>
        <v>1060210</v>
      </c>
      <c r="AZ136" s="111">
        <f t="shared" si="113"/>
        <v>1075120</v>
      </c>
      <c r="BA136" s="87"/>
      <c r="BB136" s="79"/>
      <c r="BC136" s="79"/>
      <c r="BD136" s="79"/>
      <c r="BE136" s="79"/>
      <c r="BF136" s="108">
        <f>BF134+BF135</f>
        <v>20136957</v>
      </c>
      <c r="BG136" s="108">
        <f t="shared" ref="BG136:BJ136" si="114">BG134+BG135</f>
        <v>3301129</v>
      </c>
      <c r="BH136" s="108">
        <f t="shared" si="114"/>
        <v>5606708</v>
      </c>
      <c r="BI136" s="108">
        <f t="shared" si="114"/>
        <v>5773047</v>
      </c>
      <c r="BJ136" s="109">
        <f t="shared" si="114"/>
        <v>5456073</v>
      </c>
      <c r="BK136" s="110">
        <f>BK134+BK135</f>
        <v>4389678</v>
      </c>
      <c r="BL136" s="108">
        <f t="shared" ref="BL136:BO136" si="115">BL134+BL135</f>
        <v>1110545</v>
      </c>
      <c r="BM136" s="108">
        <f t="shared" si="115"/>
        <v>1093044</v>
      </c>
      <c r="BN136" s="108">
        <f t="shared" si="115"/>
        <v>1093044</v>
      </c>
      <c r="BO136" s="111">
        <f t="shared" si="115"/>
        <v>1093045</v>
      </c>
      <c r="BP136" s="87"/>
      <c r="BQ136" s="79"/>
      <c r="BR136" s="79"/>
      <c r="BS136" s="79"/>
      <c r="BT136" s="79"/>
      <c r="BU136" s="108">
        <f>BU134+BU135</f>
        <v>3624891</v>
      </c>
      <c r="BV136" s="108">
        <f t="shared" ref="BV136:BY136" si="116">BV134+BV135</f>
        <v>890734</v>
      </c>
      <c r="BW136" s="108">
        <f t="shared" si="116"/>
        <v>910438</v>
      </c>
      <c r="BX136" s="108">
        <f t="shared" si="116"/>
        <v>915557</v>
      </c>
      <c r="BY136" s="109">
        <f t="shared" si="116"/>
        <v>908162</v>
      </c>
      <c r="BZ136" s="94"/>
      <c r="CA136" s="79"/>
      <c r="CB136" s="79"/>
      <c r="CC136" s="79"/>
      <c r="CD136" s="79"/>
      <c r="CE136" s="108">
        <f>CE134+CE135</f>
        <v>138265</v>
      </c>
      <c r="CF136" s="108">
        <f t="shared" ref="CF136:CI136" si="117">CF134+CF135</f>
        <v>72742</v>
      </c>
      <c r="CG136" s="108">
        <f t="shared" si="117"/>
        <v>20790</v>
      </c>
      <c r="CH136" s="108">
        <f t="shared" si="117"/>
        <v>22962</v>
      </c>
      <c r="CI136" s="111">
        <f t="shared" si="117"/>
        <v>21771</v>
      </c>
      <c r="CJ136" s="87"/>
      <c r="CK136" s="79"/>
      <c r="CL136" s="79"/>
      <c r="CM136" s="79"/>
      <c r="CN136" s="79"/>
      <c r="CO136" s="108">
        <f>CO134+CO135</f>
        <v>7410</v>
      </c>
      <c r="CP136" s="108">
        <f t="shared" ref="CP136:CS136" si="118">CP134+CP135</f>
        <v>1899</v>
      </c>
      <c r="CQ136" s="108">
        <f t="shared" si="118"/>
        <v>1837</v>
      </c>
      <c r="CR136" s="108">
        <f t="shared" si="118"/>
        <v>1837</v>
      </c>
      <c r="CS136" s="109">
        <f t="shared" si="118"/>
        <v>1837</v>
      </c>
      <c r="CT136" s="94"/>
      <c r="CU136" s="79"/>
      <c r="CV136" s="79"/>
      <c r="CW136" s="79"/>
      <c r="CX136" s="79"/>
      <c r="CY136" s="108">
        <f>CY134+CY135</f>
        <v>619112</v>
      </c>
      <c r="CZ136" s="108">
        <f t="shared" ref="CZ136:DC136" si="119">CZ134+CZ135</f>
        <v>145170</v>
      </c>
      <c r="DA136" s="108">
        <f t="shared" si="119"/>
        <v>159979</v>
      </c>
      <c r="DB136" s="108">
        <f t="shared" si="119"/>
        <v>152688</v>
      </c>
      <c r="DC136" s="111">
        <f t="shared" si="119"/>
        <v>161275</v>
      </c>
      <c r="DD136" s="87"/>
      <c r="DE136" s="79"/>
      <c r="DF136" s="79"/>
      <c r="DG136" s="79"/>
      <c r="DH136" s="79"/>
      <c r="DI136" s="108">
        <f>DI134+DI135</f>
        <v>57319896</v>
      </c>
      <c r="DJ136" s="108">
        <f t="shared" ref="DJ136:DM136" si="120">DJ134+DJ135</f>
        <v>15055627</v>
      </c>
      <c r="DK136" s="108">
        <f t="shared" si="120"/>
        <v>15709640</v>
      </c>
      <c r="DL136" s="108">
        <f t="shared" si="120"/>
        <v>13575509</v>
      </c>
      <c r="DM136" s="109">
        <f t="shared" si="120"/>
        <v>12979120</v>
      </c>
      <c r="DN136" s="79"/>
      <c r="DO136" s="79"/>
      <c r="DP136" s="79"/>
      <c r="DQ136" s="79"/>
      <c r="DR136" s="79"/>
      <c r="DS136" s="108">
        <f>DS134+DS135</f>
        <v>15696232</v>
      </c>
      <c r="DT136" s="108">
        <f t="shared" ref="DT136:DW136" si="121">DT134+DT135</f>
        <v>3472474</v>
      </c>
      <c r="DU136" s="108">
        <f t="shared" si="121"/>
        <v>3973176</v>
      </c>
      <c r="DV136" s="108">
        <f t="shared" si="121"/>
        <v>4032881</v>
      </c>
      <c r="DW136" s="109">
        <f t="shared" si="121"/>
        <v>4217701</v>
      </c>
      <c r="DX136" s="108">
        <f>DX134+DX135</f>
        <v>7586215</v>
      </c>
      <c r="DY136" s="108">
        <f t="shared" ref="DY136:EB136" si="122">DY134+DY135</f>
        <v>1429817</v>
      </c>
      <c r="DZ136" s="108">
        <f t="shared" si="122"/>
        <v>2050036</v>
      </c>
      <c r="EA136" s="108">
        <f t="shared" si="122"/>
        <v>2053934</v>
      </c>
      <c r="EB136" s="109">
        <f t="shared" si="122"/>
        <v>2052428</v>
      </c>
      <c r="EC136" s="94"/>
      <c r="ED136" s="79"/>
      <c r="EE136" s="79"/>
      <c r="EF136" s="79"/>
      <c r="EG136" s="79"/>
      <c r="EH136" s="79"/>
      <c r="EI136" s="79"/>
      <c r="EJ136" s="79"/>
      <c r="EK136" s="79"/>
      <c r="EL136" s="79"/>
      <c r="EM136" s="108">
        <f>EM134+EM135</f>
        <v>6480504</v>
      </c>
      <c r="EN136" s="108">
        <f t="shared" ref="EN136:EQ136" si="123">EN134+EN135</f>
        <v>1262212</v>
      </c>
      <c r="EO136" s="108">
        <f t="shared" si="123"/>
        <v>1737335</v>
      </c>
      <c r="EP136" s="108">
        <f t="shared" si="123"/>
        <v>1741232</v>
      </c>
      <c r="EQ136" s="111">
        <f t="shared" si="123"/>
        <v>1739725</v>
      </c>
      <c r="ER136" s="94"/>
      <c r="ES136" s="79"/>
      <c r="ET136" s="79"/>
      <c r="EU136" s="79"/>
      <c r="EV136" s="79"/>
      <c r="EW136" s="79"/>
      <c r="EX136" s="79"/>
      <c r="EY136" s="79"/>
      <c r="EZ136" s="79"/>
      <c r="FA136" s="79"/>
      <c r="FB136" s="108">
        <f>FB134+FB135</f>
        <v>687889</v>
      </c>
      <c r="FC136" s="108">
        <f t="shared" ref="FC136:FF136" si="124">FC134+FC135</f>
        <v>115434</v>
      </c>
      <c r="FD136" s="108">
        <f t="shared" si="124"/>
        <v>190818</v>
      </c>
      <c r="FE136" s="108">
        <f t="shared" si="124"/>
        <v>190818</v>
      </c>
      <c r="FF136" s="111">
        <f t="shared" si="124"/>
        <v>190819</v>
      </c>
      <c r="FG136" s="87"/>
      <c r="FH136" s="79"/>
      <c r="FI136" s="79"/>
      <c r="FJ136" s="79"/>
      <c r="FK136" s="79"/>
      <c r="FL136" s="79"/>
      <c r="FM136" s="79"/>
      <c r="FN136" s="79"/>
      <c r="FO136" s="79"/>
      <c r="FP136" s="79"/>
      <c r="FQ136" s="108">
        <f>FQ134+FQ135</f>
        <v>417822</v>
      </c>
      <c r="FR136" s="108">
        <f t="shared" ref="FR136:FU136" si="125">FR134+FR135</f>
        <v>52171</v>
      </c>
      <c r="FS136" s="108">
        <f t="shared" si="125"/>
        <v>121883</v>
      </c>
      <c r="FT136" s="108">
        <f t="shared" si="125"/>
        <v>121884</v>
      </c>
      <c r="FU136" s="109">
        <f t="shared" si="125"/>
        <v>121884</v>
      </c>
      <c r="FV136" s="94"/>
      <c r="FW136" s="79"/>
      <c r="FX136" s="79"/>
      <c r="FY136" s="79"/>
      <c r="FZ136" s="79"/>
      <c r="GA136" s="108">
        <f>GA134+GA135</f>
        <v>14645740</v>
      </c>
      <c r="GB136" s="108">
        <f t="shared" ref="GB136:GE136" si="126">GB134+GB135</f>
        <v>3217246</v>
      </c>
      <c r="GC136" s="108">
        <f t="shared" si="126"/>
        <v>4171833</v>
      </c>
      <c r="GD136" s="108">
        <f t="shared" si="126"/>
        <v>3628249</v>
      </c>
      <c r="GE136" s="111">
        <f t="shared" si="126"/>
        <v>3628412</v>
      </c>
    </row>
  </sheetData>
  <mergeCells count="60">
    <mergeCell ref="A2:B2"/>
    <mergeCell ref="A93:A95"/>
    <mergeCell ref="A101:A107"/>
    <mergeCell ref="A113:A124"/>
    <mergeCell ref="AG5:AK5"/>
    <mergeCell ref="A83:A88"/>
    <mergeCell ref="A89:A92"/>
    <mergeCell ref="AL5:AP5"/>
    <mergeCell ref="A58:A62"/>
    <mergeCell ref="A63:A71"/>
    <mergeCell ref="A73:A78"/>
    <mergeCell ref="A79:A82"/>
    <mergeCell ref="A8:A28"/>
    <mergeCell ref="A29:A33"/>
    <mergeCell ref="A34:A47"/>
    <mergeCell ref="A48:A51"/>
    <mergeCell ref="A54:A55"/>
    <mergeCell ref="A56:A57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</mergeCells>
  <pageMargins left="0.70866141732283472" right="0.70866141732283472" top="0.74803149606299213" bottom="0.74803149606299213" header="0.31496062992125984" footer="0.31496062992125984"/>
  <pageSetup paperSize="8" scale="28" fitToWidth="0" orientation="landscape" r:id="rId1"/>
  <colBreaks count="5" manualBreakCount="5">
    <brk id="32" max="1048575" man="1"/>
    <brk id="67" max="1048575" man="1"/>
    <brk id="97" max="1048575" man="1"/>
    <brk id="132" max="1048575" man="1"/>
    <brk id="16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showZeros="0" tabSelected="1" zoomScale="85" zoomScaleNormal="85" workbookViewId="0">
      <selection activeCell="A4" sqref="A4:K9"/>
    </sheetView>
  </sheetViews>
  <sheetFormatPr defaultColWidth="9.140625" defaultRowHeight="18.75" x14ac:dyDescent="0.3"/>
  <cols>
    <col min="1" max="1" width="38" style="154" customWidth="1"/>
    <col min="2" max="2" width="12.7109375" style="154" customWidth="1"/>
    <col min="3" max="3" width="19.85546875" style="154" customWidth="1"/>
    <col min="4" max="4" width="12.140625" style="155" bestFit="1" customWidth="1"/>
    <col min="5" max="5" width="14.140625" style="156" customWidth="1"/>
    <col min="6" max="6" width="18" style="156" customWidth="1"/>
    <col min="7" max="7" width="22.85546875" style="156" bestFit="1" customWidth="1"/>
    <col min="8" max="9" width="18.85546875" style="156" bestFit="1" customWidth="1"/>
    <col min="10" max="10" width="31.28515625" style="156" customWidth="1"/>
    <col min="11" max="11" width="26" style="156" customWidth="1"/>
    <col min="12" max="12" width="14.42578125" style="156" bestFit="1" customWidth="1"/>
    <col min="13" max="13" width="17" style="156" customWidth="1"/>
    <col min="14" max="14" width="15.42578125" style="156" customWidth="1"/>
    <col min="15" max="15" width="14.5703125" style="156" customWidth="1"/>
    <col min="16" max="16" width="17" style="156" customWidth="1"/>
    <col min="17" max="16384" width="9.140625" style="156"/>
  </cols>
  <sheetData>
    <row r="1" spans="1:11" x14ac:dyDescent="0.3">
      <c r="H1" s="157"/>
      <c r="I1" s="157"/>
      <c r="J1" s="157"/>
      <c r="K1" s="157"/>
    </row>
    <row r="2" spans="1:11" ht="52.5" customHeight="1" x14ac:dyDescent="0.3">
      <c r="A2" s="140"/>
      <c r="H2" s="157"/>
      <c r="I2" s="157"/>
      <c r="J2" s="280" t="s">
        <v>362</v>
      </c>
      <c r="K2" s="280"/>
    </row>
    <row r="3" spans="1:11" x14ac:dyDescent="0.3">
      <c r="H3" s="157"/>
      <c r="I3" s="157"/>
      <c r="J3" s="157"/>
      <c r="K3" s="157"/>
    </row>
    <row r="4" spans="1:11" x14ac:dyDescent="0.3">
      <c r="A4" s="281" t="s">
        <v>298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</row>
    <row r="5" spans="1:11" x14ac:dyDescent="0.3">
      <c r="A5" s="281"/>
      <c r="B5" s="281"/>
      <c r="C5" s="281"/>
      <c r="D5" s="281"/>
      <c r="E5" s="281"/>
      <c r="F5" s="281"/>
      <c r="G5" s="281"/>
      <c r="H5" s="281"/>
      <c r="I5" s="281"/>
      <c r="J5" s="281"/>
      <c r="K5" s="281"/>
    </row>
    <row r="6" spans="1:11" x14ac:dyDescent="0.3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</row>
    <row r="7" spans="1:11" x14ac:dyDescent="0.3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281"/>
    </row>
    <row r="8" spans="1:11" x14ac:dyDescent="0.3">
      <c r="A8" s="281"/>
      <c r="B8" s="281"/>
      <c r="C8" s="281"/>
      <c r="D8" s="281"/>
      <c r="E8" s="281"/>
      <c r="F8" s="281"/>
      <c r="G8" s="281"/>
      <c r="H8" s="281"/>
      <c r="I8" s="281"/>
      <c r="J8" s="281"/>
      <c r="K8" s="281"/>
    </row>
    <row r="9" spans="1:11" x14ac:dyDescent="0.3">
      <c r="A9" s="281"/>
      <c r="B9" s="281"/>
      <c r="C9" s="281"/>
      <c r="D9" s="281"/>
      <c r="E9" s="281"/>
      <c r="F9" s="281"/>
      <c r="G9" s="281"/>
      <c r="H9" s="281"/>
      <c r="I9" s="281"/>
      <c r="J9" s="281"/>
      <c r="K9" s="281"/>
    </row>
    <row r="10" spans="1:11" x14ac:dyDescent="0.3">
      <c r="A10" s="282" t="s">
        <v>360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</row>
    <row r="11" spans="1:11" x14ac:dyDescent="0.3">
      <c r="A11" s="283" t="s">
        <v>299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</row>
    <row r="12" spans="1:11" x14ac:dyDescent="0.3">
      <c r="A12" s="158"/>
      <c r="B12" s="158"/>
      <c r="C12" s="158"/>
      <c r="D12" s="159"/>
      <c r="E12" s="159"/>
      <c r="F12" s="159"/>
      <c r="G12" s="159"/>
      <c r="H12" s="159"/>
      <c r="I12" s="159"/>
      <c r="J12" s="159"/>
      <c r="K12" s="159"/>
    </row>
    <row r="14" spans="1:11" ht="19.5" thickBot="1" x14ac:dyDescent="0.35">
      <c r="A14" s="284" t="s">
        <v>300</v>
      </c>
      <c r="B14" s="285"/>
      <c r="C14" s="286"/>
      <c r="D14" s="160" t="s">
        <v>301</v>
      </c>
      <c r="E14" s="289" t="s">
        <v>302</v>
      </c>
      <c r="F14" s="292" t="s">
        <v>303</v>
      </c>
      <c r="G14" s="295" t="s">
        <v>304</v>
      </c>
      <c r="H14" s="296"/>
      <c r="I14" s="296"/>
      <c r="J14" s="296"/>
      <c r="K14" s="297"/>
    </row>
    <row r="15" spans="1:11" ht="19.5" thickBot="1" x14ac:dyDescent="0.35">
      <c r="A15" s="287"/>
      <c r="B15" s="253"/>
      <c r="C15" s="254"/>
      <c r="D15" s="161"/>
      <c r="E15" s="290"/>
      <c r="F15" s="293"/>
      <c r="G15" s="298" t="s">
        <v>305</v>
      </c>
      <c r="H15" s="162" t="s">
        <v>306</v>
      </c>
      <c r="I15" s="163"/>
      <c r="J15" s="163"/>
      <c r="K15" s="164"/>
    </row>
    <row r="16" spans="1:11" ht="19.5" thickBot="1" x14ac:dyDescent="0.35">
      <c r="A16" s="288"/>
      <c r="B16" s="256"/>
      <c r="C16" s="257"/>
      <c r="D16" s="165"/>
      <c r="E16" s="291"/>
      <c r="F16" s="294"/>
      <c r="G16" s="299"/>
      <c r="H16" s="166" t="s">
        <v>307</v>
      </c>
      <c r="I16" s="166" t="s">
        <v>308</v>
      </c>
      <c r="J16" s="166" t="s">
        <v>309</v>
      </c>
      <c r="K16" s="167" t="s">
        <v>310</v>
      </c>
    </row>
    <row r="17" spans="1:11" ht="19.5" thickBot="1" x14ac:dyDescent="0.35">
      <c r="A17" s="272" t="s">
        <v>311</v>
      </c>
      <c r="B17" s="270"/>
      <c r="C17" s="271"/>
      <c r="D17" s="166">
        <v>1</v>
      </c>
      <c r="E17" s="166">
        <v>2</v>
      </c>
      <c r="F17" s="168">
        <v>3</v>
      </c>
      <c r="G17" s="166">
        <v>4</v>
      </c>
      <c r="H17" s="166">
        <v>5</v>
      </c>
      <c r="I17" s="166">
        <v>6</v>
      </c>
      <c r="J17" s="166">
        <v>7</v>
      </c>
      <c r="K17" s="167">
        <v>8</v>
      </c>
    </row>
    <row r="18" spans="1:11" ht="29.25" customHeight="1" thickBot="1" x14ac:dyDescent="0.35">
      <c r="A18" s="246" t="s">
        <v>312</v>
      </c>
      <c r="B18" s="247"/>
      <c r="C18" s="248"/>
      <c r="D18" s="169">
        <v>1</v>
      </c>
      <c r="E18" s="170"/>
      <c r="F18" s="171"/>
      <c r="G18" s="144">
        <f>G19+G20+G21+G22+G24+G25+G33+G38</f>
        <v>151223992</v>
      </c>
      <c r="H18" s="144">
        <f t="shared" ref="H18:K18" si="0">H19+H20+H21+H22+H24+H25+H33+H38</f>
        <v>32848589</v>
      </c>
      <c r="I18" s="144">
        <f t="shared" si="0"/>
        <v>41225400</v>
      </c>
      <c r="J18" s="144">
        <f t="shared" si="0"/>
        <v>38843218</v>
      </c>
      <c r="K18" s="144">
        <f t="shared" si="0"/>
        <v>38306785</v>
      </c>
    </row>
    <row r="19" spans="1:11" ht="21" thickBot="1" x14ac:dyDescent="0.35">
      <c r="A19" s="273" t="s">
        <v>313</v>
      </c>
      <c r="B19" s="274"/>
      <c r="C19" s="275"/>
      <c r="D19" s="172">
        <v>2</v>
      </c>
      <c r="E19" s="173" t="s">
        <v>314</v>
      </c>
      <c r="F19" s="174">
        <f>F43</f>
        <v>0.33810000000000001</v>
      </c>
      <c r="G19" s="144">
        <f t="shared" ref="G19:K19" si="1">G43</f>
        <v>14645740</v>
      </c>
      <c r="H19" s="144">
        <f t="shared" si="1"/>
        <v>3217246</v>
      </c>
      <c r="I19" s="144">
        <f t="shared" si="1"/>
        <v>4171833</v>
      </c>
      <c r="J19" s="144">
        <f t="shared" si="1"/>
        <v>3628249</v>
      </c>
      <c r="K19" s="144">
        <f t="shared" si="1"/>
        <v>3628412</v>
      </c>
    </row>
    <row r="20" spans="1:11" ht="67.5" customHeight="1" thickBot="1" x14ac:dyDescent="0.35">
      <c r="A20" s="261" t="s">
        <v>315</v>
      </c>
      <c r="B20" s="265" t="s">
        <v>316</v>
      </c>
      <c r="C20" s="175">
        <v>27</v>
      </c>
      <c r="D20" s="169">
        <v>3</v>
      </c>
      <c r="E20" s="176" t="s">
        <v>317</v>
      </c>
      <c r="F20" s="174">
        <f t="shared" ref="F20:K35" si="2">F44</f>
        <v>0.1857</v>
      </c>
      <c r="G20" s="144">
        <f t="shared" si="2"/>
        <v>108482</v>
      </c>
      <c r="H20" s="144">
        <f t="shared" si="2"/>
        <v>58596</v>
      </c>
      <c r="I20" s="144">
        <f t="shared" si="2"/>
        <v>5494</v>
      </c>
      <c r="J20" s="144">
        <f t="shared" si="2"/>
        <v>6090</v>
      </c>
      <c r="K20" s="144">
        <f t="shared" si="2"/>
        <v>38302</v>
      </c>
    </row>
    <row r="21" spans="1:11" ht="53.25" customHeight="1" thickBot="1" x14ac:dyDescent="0.35">
      <c r="A21" s="262"/>
      <c r="B21" s="266"/>
      <c r="C21" s="177">
        <v>28</v>
      </c>
      <c r="D21" s="169">
        <v>4</v>
      </c>
      <c r="E21" s="176" t="s">
        <v>318</v>
      </c>
      <c r="F21" s="174">
        <f t="shared" si="2"/>
        <v>0.1376</v>
      </c>
      <c r="G21" s="144">
        <f t="shared" si="2"/>
        <v>319133</v>
      </c>
      <c r="H21" s="144">
        <f t="shared" si="2"/>
        <v>206706</v>
      </c>
      <c r="I21" s="144">
        <f t="shared" si="2"/>
        <v>21816</v>
      </c>
      <c r="J21" s="144">
        <f t="shared" si="2"/>
        <v>4418</v>
      </c>
      <c r="K21" s="144">
        <f t="shared" si="2"/>
        <v>86193</v>
      </c>
    </row>
    <row r="22" spans="1:11" ht="29.25" customHeight="1" thickBot="1" x14ac:dyDescent="0.35">
      <c r="A22" s="262"/>
      <c r="B22" s="266"/>
      <c r="C22" s="178" t="s">
        <v>319</v>
      </c>
      <c r="D22" s="169">
        <v>5</v>
      </c>
      <c r="E22" s="176" t="s">
        <v>320</v>
      </c>
      <c r="F22" s="174">
        <f t="shared" si="2"/>
        <v>2.6598999999999999</v>
      </c>
      <c r="G22" s="144">
        <f t="shared" si="2"/>
        <v>37582852</v>
      </c>
      <c r="H22" s="144">
        <f t="shared" si="2"/>
        <v>6759590</v>
      </c>
      <c r="I22" s="144">
        <f t="shared" si="2"/>
        <v>10177626</v>
      </c>
      <c r="J22" s="144">
        <f t="shared" si="2"/>
        <v>10295587</v>
      </c>
      <c r="K22" s="144">
        <f t="shared" si="2"/>
        <v>10350049</v>
      </c>
    </row>
    <row r="23" spans="1:11" ht="21" thickBot="1" x14ac:dyDescent="0.35">
      <c r="A23" s="262"/>
      <c r="B23" s="266"/>
      <c r="C23" s="178">
        <v>30</v>
      </c>
      <c r="D23" s="169">
        <v>6</v>
      </c>
      <c r="E23" s="179" t="s">
        <v>321</v>
      </c>
      <c r="F23" s="174">
        <f t="shared" si="2"/>
        <v>0</v>
      </c>
      <c r="G23" s="144">
        <f t="shared" si="2"/>
        <v>483397</v>
      </c>
      <c r="H23" s="144">
        <f t="shared" si="2"/>
        <v>77631</v>
      </c>
      <c r="I23" s="144">
        <f t="shared" si="2"/>
        <v>129420</v>
      </c>
      <c r="J23" s="144">
        <f t="shared" si="2"/>
        <v>134539</v>
      </c>
      <c r="K23" s="144">
        <f t="shared" si="2"/>
        <v>141807</v>
      </c>
    </row>
    <row r="24" spans="1:11" ht="36.75" thickBot="1" x14ac:dyDescent="0.35">
      <c r="A24" s="262"/>
      <c r="B24" s="266"/>
      <c r="C24" s="178" t="s">
        <v>322</v>
      </c>
      <c r="D24" s="169">
        <v>7</v>
      </c>
      <c r="E24" s="176" t="s">
        <v>323</v>
      </c>
      <c r="F24" s="174">
        <f t="shared" si="2"/>
        <v>0.54</v>
      </c>
      <c r="G24" s="144">
        <f t="shared" si="2"/>
        <v>4377766</v>
      </c>
      <c r="H24" s="144">
        <f t="shared" si="2"/>
        <v>579880</v>
      </c>
      <c r="I24" s="144">
        <f t="shared" si="2"/>
        <v>1277245</v>
      </c>
      <c r="J24" s="144">
        <f t="shared" si="2"/>
        <v>1252865</v>
      </c>
      <c r="K24" s="144">
        <f t="shared" si="2"/>
        <v>1267776</v>
      </c>
    </row>
    <row r="25" spans="1:11" ht="24.75" thickBot="1" x14ac:dyDescent="0.35">
      <c r="A25" s="262"/>
      <c r="B25" s="266"/>
      <c r="C25" s="178" t="s">
        <v>324</v>
      </c>
      <c r="D25" s="169">
        <v>8</v>
      </c>
      <c r="E25" s="176" t="s">
        <v>325</v>
      </c>
      <c r="F25" s="174">
        <f t="shared" si="2"/>
        <v>1.8866000000000001</v>
      </c>
      <c r="G25" s="144">
        <f t="shared" si="2"/>
        <v>21173891</v>
      </c>
      <c r="H25" s="144">
        <f t="shared" si="2"/>
        <v>3498470</v>
      </c>
      <c r="I25" s="144">
        <f t="shared" si="2"/>
        <v>5888570</v>
      </c>
      <c r="J25" s="144">
        <f t="shared" si="2"/>
        <v>6047619</v>
      </c>
      <c r="K25" s="144">
        <f t="shared" si="2"/>
        <v>5739232</v>
      </c>
    </row>
    <row r="26" spans="1:11" ht="21" thickBot="1" x14ac:dyDescent="0.35">
      <c r="A26" s="262"/>
      <c r="B26" s="266"/>
      <c r="C26" s="178">
        <v>33</v>
      </c>
      <c r="D26" s="169">
        <v>9</v>
      </c>
      <c r="E26" s="179" t="s">
        <v>321</v>
      </c>
      <c r="F26" s="174">
        <f t="shared" si="2"/>
        <v>0</v>
      </c>
      <c r="G26" s="144">
        <f t="shared" si="2"/>
        <v>9529989</v>
      </c>
      <c r="H26" s="144">
        <f t="shared" si="2"/>
        <v>1208168</v>
      </c>
      <c r="I26" s="144">
        <f t="shared" si="2"/>
        <v>2779760</v>
      </c>
      <c r="J26" s="144">
        <f t="shared" si="2"/>
        <v>2961441</v>
      </c>
      <c r="K26" s="144">
        <f t="shared" si="2"/>
        <v>2580620</v>
      </c>
    </row>
    <row r="27" spans="1:11" ht="21" thickBot="1" x14ac:dyDescent="0.35">
      <c r="A27" s="263"/>
      <c r="B27" s="267"/>
      <c r="C27" s="178">
        <v>34</v>
      </c>
      <c r="D27" s="169">
        <v>10</v>
      </c>
      <c r="E27" s="176" t="s">
        <v>326</v>
      </c>
      <c r="F27" s="174">
        <f t="shared" si="2"/>
        <v>2.75E-2</v>
      </c>
      <c r="G27" s="144">
        <f t="shared" si="2"/>
        <v>416067</v>
      </c>
      <c r="H27" s="144">
        <f t="shared" si="2"/>
        <v>53268</v>
      </c>
      <c r="I27" s="144">
        <f t="shared" si="2"/>
        <v>114510</v>
      </c>
      <c r="J27" s="144">
        <f t="shared" si="2"/>
        <v>120933</v>
      </c>
      <c r="K27" s="144">
        <f t="shared" si="2"/>
        <v>127356</v>
      </c>
    </row>
    <row r="28" spans="1:11" ht="21" thickBot="1" x14ac:dyDescent="0.35">
      <c r="A28" s="263"/>
      <c r="B28" s="267"/>
      <c r="C28" s="178">
        <v>35</v>
      </c>
      <c r="D28" s="169">
        <v>11</v>
      </c>
      <c r="E28" s="176" t="s">
        <v>327</v>
      </c>
      <c r="F28" s="174">
        <f t="shared" si="2"/>
        <v>1.1900000000000001E-2</v>
      </c>
      <c r="G28" s="144">
        <f t="shared" si="2"/>
        <v>1872684</v>
      </c>
      <c r="H28" s="144">
        <f t="shared" si="2"/>
        <v>276209</v>
      </c>
      <c r="I28" s="144">
        <f t="shared" si="2"/>
        <v>542004</v>
      </c>
      <c r="J28" s="144">
        <f t="shared" si="2"/>
        <v>542005</v>
      </c>
      <c r="K28" s="144">
        <f t="shared" si="2"/>
        <v>521262</v>
      </c>
    </row>
    <row r="29" spans="1:11" ht="36.75" thickBot="1" x14ac:dyDescent="0.35">
      <c r="A29" s="263"/>
      <c r="B29" s="267"/>
      <c r="C29" s="178">
        <v>36</v>
      </c>
      <c r="D29" s="169">
        <v>12</v>
      </c>
      <c r="E29" s="176" t="s">
        <v>328</v>
      </c>
      <c r="F29" s="174">
        <f t="shared" si="2"/>
        <v>0.1125</v>
      </c>
      <c r="G29" s="144">
        <f t="shared" si="2"/>
        <v>518741</v>
      </c>
      <c r="H29" s="144">
        <f>H53</f>
        <v>13872</v>
      </c>
      <c r="I29" s="144">
        <f t="shared" si="2"/>
        <v>170040</v>
      </c>
      <c r="J29" s="144">
        <f t="shared" si="2"/>
        <v>165416</v>
      </c>
      <c r="K29" s="144">
        <f t="shared" si="2"/>
        <v>169413</v>
      </c>
    </row>
    <row r="30" spans="1:11" ht="36.75" thickBot="1" x14ac:dyDescent="0.35">
      <c r="A30" s="263"/>
      <c r="B30" s="267"/>
      <c r="C30" s="178">
        <v>37</v>
      </c>
      <c r="D30" s="169">
        <v>13</v>
      </c>
      <c r="E30" s="176" t="s">
        <v>329</v>
      </c>
      <c r="F30" s="174">
        <f t="shared" si="2"/>
        <v>4.7699999999999999E-2</v>
      </c>
      <c r="G30" s="144">
        <f t="shared" si="2"/>
        <v>723504</v>
      </c>
      <c r="H30" s="144">
        <f t="shared" si="2"/>
        <v>156642</v>
      </c>
      <c r="I30" s="144">
        <f t="shared" si="2"/>
        <v>191754</v>
      </c>
      <c r="J30" s="144">
        <f t="shared" si="2"/>
        <v>187458</v>
      </c>
      <c r="K30" s="144">
        <f t="shared" si="2"/>
        <v>187650</v>
      </c>
    </row>
    <row r="31" spans="1:11" ht="36.75" thickBot="1" x14ac:dyDescent="0.35">
      <c r="A31" s="263"/>
      <c r="B31" s="267"/>
      <c r="C31" s="178">
        <v>38</v>
      </c>
      <c r="D31" s="169">
        <v>14</v>
      </c>
      <c r="E31" s="176" t="s">
        <v>330</v>
      </c>
      <c r="F31" s="174">
        <f t="shared" si="2"/>
        <v>0</v>
      </c>
      <c r="G31" s="144">
        <f t="shared" si="2"/>
        <v>0</v>
      </c>
      <c r="H31" s="144">
        <f t="shared" si="2"/>
        <v>0</v>
      </c>
      <c r="I31" s="144">
        <f t="shared" si="2"/>
        <v>0</v>
      </c>
      <c r="J31" s="144">
        <f t="shared" si="2"/>
        <v>0</v>
      </c>
      <c r="K31" s="144">
        <f t="shared" si="2"/>
        <v>0</v>
      </c>
    </row>
    <row r="32" spans="1:11" ht="24.75" thickBot="1" x14ac:dyDescent="0.35">
      <c r="A32" s="264"/>
      <c r="B32" s="268"/>
      <c r="C32" s="180">
        <v>39</v>
      </c>
      <c r="D32" s="169">
        <v>15</v>
      </c>
      <c r="E32" s="173" t="s">
        <v>331</v>
      </c>
      <c r="F32" s="174">
        <f t="shared" si="2"/>
        <v>5.0099999999999999E-2</v>
      </c>
      <c r="G32" s="144">
        <f t="shared" si="2"/>
        <v>273181</v>
      </c>
      <c r="H32" s="144">
        <f t="shared" si="2"/>
        <v>61131</v>
      </c>
      <c r="I32" s="144">
        <f t="shared" si="2"/>
        <v>70684</v>
      </c>
      <c r="J32" s="144">
        <f t="shared" si="2"/>
        <v>70683</v>
      </c>
      <c r="K32" s="144">
        <f t="shared" si="2"/>
        <v>70683</v>
      </c>
    </row>
    <row r="33" spans="1:16" ht="24.75" thickBot="1" x14ac:dyDescent="0.35">
      <c r="A33" s="232" t="s">
        <v>332</v>
      </c>
      <c r="B33" s="256"/>
      <c r="C33" s="276"/>
      <c r="D33" s="172">
        <v>16</v>
      </c>
      <c r="E33" s="181" t="s">
        <v>333</v>
      </c>
      <c r="F33" s="174">
        <f t="shared" si="2"/>
        <v>0.17671000000000001</v>
      </c>
      <c r="G33" s="144">
        <f t="shared" si="2"/>
        <v>57319896</v>
      </c>
      <c r="H33" s="144">
        <f t="shared" si="2"/>
        <v>15055627</v>
      </c>
      <c r="I33" s="144">
        <f t="shared" si="2"/>
        <v>15709640</v>
      </c>
      <c r="J33" s="144">
        <f t="shared" si="2"/>
        <v>13575509</v>
      </c>
      <c r="K33" s="144">
        <f t="shared" si="2"/>
        <v>12979120</v>
      </c>
    </row>
    <row r="34" spans="1:16" ht="21" thickBot="1" x14ac:dyDescent="0.35">
      <c r="A34" s="269" t="s">
        <v>334</v>
      </c>
      <c r="B34" s="270"/>
      <c r="C34" s="271"/>
      <c r="D34" s="169">
        <v>17</v>
      </c>
      <c r="E34" s="173" t="s">
        <v>321</v>
      </c>
      <c r="F34" s="174">
        <f t="shared" si="2"/>
        <v>0</v>
      </c>
      <c r="G34" s="144">
        <f t="shared" si="2"/>
        <v>0</v>
      </c>
      <c r="H34" s="144">
        <f t="shared" si="2"/>
        <v>0</v>
      </c>
      <c r="I34" s="144">
        <f t="shared" si="2"/>
        <v>0</v>
      </c>
      <c r="J34" s="144">
        <f t="shared" si="2"/>
        <v>0</v>
      </c>
      <c r="K34" s="144">
        <f t="shared" si="2"/>
        <v>0</v>
      </c>
    </row>
    <row r="35" spans="1:16" ht="24.75" thickBot="1" x14ac:dyDescent="0.35">
      <c r="A35" s="236" t="s">
        <v>335</v>
      </c>
      <c r="B35" s="242"/>
      <c r="C35" s="243"/>
      <c r="D35" s="172">
        <v>18</v>
      </c>
      <c r="E35" s="182" t="s">
        <v>333</v>
      </c>
      <c r="F35" s="174">
        <f t="shared" si="2"/>
        <v>1.001E-2</v>
      </c>
      <c r="G35" s="144">
        <f t="shared" si="2"/>
        <v>8490756</v>
      </c>
      <c r="H35" s="144">
        <f t="shared" si="2"/>
        <v>2753857</v>
      </c>
      <c r="I35" s="144">
        <f t="shared" si="2"/>
        <v>1926324</v>
      </c>
      <c r="J35" s="144">
        <f t="shared" si="2"/>
        <v>1926305</v>
      </c>
      <c r="K35" s="144">
        <f t="shared" si="2"/>
        <v>1884270</v>
      </c>
    </row>
    <row r="36" spans="1:16" ht="24.75" thickBot="1" x14ac:dyDescent="0.35">
      <c r="A36" s="236" t="s">
        <v>336</v>
      </c>
      <c r="B36" s="242"/>
      <c r="C36" s="243"/>
      <c r="D36" s="169">
        <v>19</v>
      </c>
      <c r="E36" s="182" t="s">
        <v>333</v>
      </c>
      <c r="F36" s="174">
        <f t="shared" ref="F36:K40" si="3">F60</f>
        <v>0</v>
      </c>
      <c r="G36" s="144">
        <f t="shared" si="3"/>
        <v>0</v>
      </c>
      <c r="H36" s="144">
        <f t="shared" si="3"/>
        <v>0</v>
      </c>
      <c r="I36" s="144">
        <f t="shared" si="3"/>
        <v>0</v>
      </c>
      <c r="J36" s="144">
        <f t="shared" si="3"/>
        <v>0</v>
      </c>
      <c r="K36" s="144">
        <f t="shared" si="3"/>
        <v>0</v>
      </c>
    </row>
    <row r="37" spans="1:16" ht="24.75" thickBot="1" x14ac:dyDescent="0.35">
      <c r="A37" s="236" t="s">
        <v>337</v>
      </c>
      <c r="B37" s="242"/>
      <c r="C37" s="243"/>
      <c r="D37" s="172">
        <v>20</v>
      </c>
      <c r="E37" s="182" t="s">
        <v>333</v>
      </c>
      <c r="F37" s="174">
        <f t="shared" si="3"/>
        <v>4.5999999999999999E-3</v>
      </c>
      <c r="G37" s="144">
        <f t="shared" si="3"/>
        <v>1200085</v>
      </c>
      <c r="H37" s="144">
        <f t="shared" si="3"/>
        <v>0</v>
      </c>
      <c r="I37" s="144">
        <f t="shared" si="3"/>
        <v>448977</v>
      </c>
      <c r="J37" s="144">
        <f t="shared" si="3"/>
        <v>604331</v>
      </c>
      <c r="K37" s="144">
        <f t="shared" si="3"/>
        <v>146777</v>
      </c>
    </row>
    <row r="38" spans="1:16" ht="21" thickBot="1" x14ac:dyDescent="0.35">
      <c r="A38" s="277" t="s">
        <v>338</v>
      </c>
      <c r="B38" s="278"/>
      <c r="C38" s="279"/>
      <c r="D38" s="169">
        <v>21</v>
      </c>
      <c r="E38" s="182" t="s">
        <v>339</v>
      </c>
      <c r="F38" s="174">
        <f t="shared" si="3"/>
        <v>6.2960000000000002E-2</v>
      </c>
      <c r="G38" s="144">
        <f t="shared" si="3"/>
        <v>15696232</v>
      </c>
      <c r="H38" s="144">
        <f t="shared" si="3"/>
        <v>3472474</v>
      </c>
      <c r="I38" s="144">
        <f t="shared" si="3"/>
        <v>3973176</v>
      </c>
      <c r="J38" s="144">
        <f t="shared" si="3"/>
        <v>4032881</v>
      </c>
      <c r="K38" s="144">
        <f t="shared" si="3"/>
        <v>4217701</v>
      </c>
    </row>
    <row r="39" spans="1:16" ht="21" thickBot="1" x14ac:dyDescent="0.35">
      <c r="A39" s="236" t="s">
        <v>335</v>
      </c>
      <c r="B39" s="242"/>
      <c r="C39" s="243"/>
      <c r="D39" s="172">
        <v>22</v>
      </c>
      <c r="E39" s="182" t="s">
        <v>339</v>
      </c>
      <c r="F39" s="174">
        <f t="shared" si="3"/>
        <v>6.4409999999999997E-3</v>
      </c>
      <c r="G39" s="144">
        <f t="shared" si="3"/>
        <v>7319607</v>
      </c>
      <c r="H39" s="144">
        <f t="shared" si="3"/>
        <v>1866283</v>
      </c>
      <c r="I39" s="144">
        <f t="shared" si="3"/>
        <v>1818108</v>
      </c>
      <c r="J39" s="144">
        <f t="shared" si="3"/>
        <v>1818108</v>
      </c>
      <c r="K39" s="144">
        <f t="shared" si="3"/>
        <v>1817108</v>
      </c>
    </row>
    <row r="40" spans="1:16" ht="21" thickBot="1" x14ac:dyDescent="0.35">
      <c r="A40" s="236" t="s">
        <v>340</v>
      </c>
      <c r="B40" s="242"/>
      <c r="C40" s="243"/>
      <c r="D40" s="169">
        <v>23</v>
      </c>
      <c r="E40" s="182" t="s">
        <v>339</v>
      </c>
      <c r="F40" s="174">
        <f t="shared" si="3"/>
        <v>0</v>
      </c>
      <c r="G40" s="144">
        <f t="shared" si="3"/>
        <v>0</v>
      </c>
      <c r="H40" s="144">
        <f t="shared" si="3"/>
        <v>0</v>
      </c>
      <c r="I40" s="144">
        <f t="shared" si="3"/>
        <v>0</v>
      </c>
      <c r="J40" s="144">
        <f t="shared" si="3"/>
        <v>0</v>
      </c>
      <c r="K40" s="144">
        <f t="shared" si="3"/>
        <v>0</v>
      </c>
    </row>
    <row r="41" spans="1:16" ht="21.6" customHeight="1" thickBot="1" x14ac:dyDescent="0.35">
      <c r="A41" s="258" t="s">
        <v>341</v>
      </c>
      <c r="B41" s="259"/>
      <c r="C41" s="260"/>
      <c r="D41" s="172">
        <v>24</v>
      </c>
      <c r="E41" s="182" t="s">
        <v>342</v>
      </c>
      <c r="F41" s="174">
        <f>F86</f>
        <v>0</v>
      </c>
      <c r="G41" s="145">
        <f>G86</f>
        <v>0</v>
      </c>
      <c r="H41" s="145">
        <f t="shared" ref="H41:K41" si="4">H86</f>
        <v>0</v>
      </c>
      <c r="I41" s="145">
        <f t="shared" si="4"/>
        <v>0</v>
      </c>
      <c r="J41" s="145">
        <f t="shared" si="4"/>
        <v>0</v>
      </c>
      <c r="K41" s="145">
        <f t="shared" si="4"/>
        <v>0</v>
      </c>
    </row>
    <row r="42" spans="1:16" ht="30.6" customHeight="1" thickBot="1" x14ac:dyDescent="0.35">
      <c r="A42" s="246" t="s">
        <v>343</v>
      </c>
      <c r="B42" s="247"/>
      <c r="C42" s="248"/>
      <c r="D42" s="169">
        <v>25</v>
      </c>
      <c r="E42" s="183"/>
      <c r="F42" s="174"/>
      <c r="G42" s="144">
        <f>G43+G44+G45+G46+G48+G49+G57+G62</f>
        <v>151223992</v>
      </c>
      <c r="H42" s="144">
        <f t="shared" ref="H42:K42" si="5">H43+H44+H45+H46+H48+H49+H57+H62</f>
        <v>32848589</v>
      </c>
      <c r="I42" s="144">
        <f t="shared" si="5"/>
        <v>41225400</v>
      </c>
      <c r="J42" s="144">
        <f t="shared" si="5"/>
        <v>38843218</v>
      </c>
      <c r="K42" s="144">
        <f t="shared" si="5"/>
        <v>38306785</v>
      </c>
      <c r="L42" s="184"/>
      <c r="M42" s="184">
        <f>'на 01.06.2020'!C136</f>
        <v>151223992</v>
      </c>
      <c r="N42" s="184"/>
      <c r="O42" s="184"/>
      <c r="P42" s="184"/>
    </row>
    <row r="43" spans="1:16" ht="21" thickBot="1" x14ac:dyDescent="0.35">
      <c r="A43" s="249" t="s">
        <v>344</v>
      </c>
      <c r="B43" s="250"/>
      <c r="C43" s="251"/>
      <c r="D43" s="172">
        <v>26</v>
      </c>
      <c r="E43" s="176" t="s">
        <v>314</v>
      </c>
      <c r="F43" s="141">
        <v>0.33810000000000001</v>
      </c>
      <c r="G43" s="144">
        <f>'на 01.06.2020'!GA136</f>
        <v>14645740</v>
      </c>
      <c r="H43" s="144">
        <f>'на 01.06.2020'!GB136</f>
        <v>3217246</v>
      </c>
      <c r="I43" s="144">
        <f>'на 01.06.2020'!GC136</f>
        <v>4171833</v>
      </c>
      <c r="J43" s="144">
        <f>'на 01.06.2020'!GD136</f>
        <v>3628249</v>
      </c>
      <c r="K43" s="144">
        <f>'на 01.06.2020'!GE136</f>
        <v>3628412</v>
      </c>
    </row>
    <row r="44" spans="1:16" ht="60.75" thickBot="1" x14ac:dyDescent="0.35">
      <c r="A44" s="261" t="s">
        <v>315</v>
      </c>
      <c r="B44" s="265" t="s">
        <v>316</v>
      </c>
      <c r="C44" s="185"/>
      <c r="D44" s="169">
        <v>27</v>
      </c>
      <c r="E44" s="176" t="s">
        <v>317</v>
      </c>
      <c r="F44" s="141">
        <v>0.1857</v>
      </c>
      <c r="G44" s="144">
        <f>'на 01.06.2020'!AB136</f>
        <v>108482</v>
      </c>
      <c r="H44" s="144">
        <f>'на 01.06.2020'!AC136</f>
        <v>58596</v>
      </c>
      <c r="I44" s="144">
        <f>'на 01.06.2020'!AD136</f>
        <v>5494</v>
      </c>
      <c r="J44" s="144">
        <f>'на 01.06.2020'!AE136</f>
        <v>6090</v>
      </c>
      <c r="K44" s="144">
        <f>'на 01.06.2020'!AF136</f>
        <v>38302</v>
      </c>
    </row>
    <row r="45" spans="1:16" ht="48.75" thickBot="1" x14ac:dyDescent="0.35">
      <c r="A45" s="262"/>
      <c r="B45" s="266"/>
      <c r="C45" s="186"/>
      <c r="D45" s="169">
        <v>28</v>
      </c>
      <c r="E45" s="176" t="s">
        <v>318</v>
      </c>
      <c r="F45" s="141">
        <v>0.1376</v>
      </c>
      <c r="G45" s="144">
        <f>'на 01.06.2020'!AL136</f>
        <v>319133</v>
      </c>
      <c r="H45" s="144">
        <f>'на 01.06.2020'!AM136</f>
        <v>206706</v>
      </c>
      <c r="I45" s="144">
        <f>'на 01.06.2020'!AN136</f>
        <v>21816</v>
      </c>
      <c r="J45" s="144">
        <f>'на 01.06.2020'!AO136</f>
        <v>4418</v>
      </c>
      <c r="K45" s="144">
        <f>'на 01.06.2020'!AP136</f>
        <v>86193</v>
      </c>
    </row>
    <row r="46" spans="1:16" ht="24.75" thickBot="1" x14ac:dyDescent="0.35">
      <c r="A46" s="262"/>
      <c r="B46" s="266"/>
      <c r="C46" s="186"/>
      <c r="D46" s="169">
        <v>29</v>
      </c>
      <c r="E46" s="176" t="s">
        <v>345</v>
      </c>
      <c r="F46" s="141">
        <v>2.6598999999999999</v>
      </c>
      <c r="G46" s="144">
        <f>'на 01.06.2020'!R136+'на 01.06.2020'!BU136+'на 01.06.2020'!CE136+'на 01.06.2020'!EM136</f>
        <v>37582852</v>
      </c>
      <c r="H46" s="144">
        <f>'на 01.06.2020'!S136+'на 01.06.2020'!BV136+'на 01.06.2020'!CF136+'на 01.06.2020'!EN136</f>
        <v>6759590</v>
      </c>
      <c r="I46" s="144">
        <f>'на 01.06.2020'!T136+'на 01.06.2020'!BW136+'на 01.06.2020'!CG136+'на 01.06.2020'!EO136</f>
        <v>10177626</v>
      </c>
      <c r="J46" s="144">
        <f>'на 01.06.2020'!U136+'на 01.06.2020'!BX136+'на 01.06.2020'!CH136+'на 01.06.2020'!EP136</f>
        <v>10295587</v>
      </c>
      <c r="K46" s="144">
        <f>'на 01.06.2020'!V136+'на 01.06.2020'!BY136+'на 01.06.2020'!CI136+'на 01.06.2020'!EQ136</f>
        <v>10350049</v>
      </c>
    </row>
    <row r="47" spans="1:16" ht="21" thickBot="1" x14ac:dyDescent="0.35">
      <c r="A47" s="262"/>
      <c r="B47" s="266"/>
      <c r="C47" s="186"/>
      <c r="D47" s="169">
        <v>30</v>
      </c>
      <c r="E47" s="173" t="s">
        <v>321</v>
      </c>
      <c r="F47" s="142"/>
      <c r="G47" s="144">
        <f>'на 01.06.2020'!R135</f>
        <v>483397</v>
      </c>
      <c r="H47" s="144">
        <f>'на 01.06.2020'!S135</f>
        <v>77631</v>
      </c>
      <c r="I47" s="144">
        <f>'на 01.06.2020'!T135</f>
        <v>129420</v>
      </c>
      <c r="J47" s="144">
        <f>'на 01.06.2020'!U135</f>
        <v>134539</v>
      </c>
      <c r="K47" s="144">
        <f>'на 01.06.2020'!V135</f>
        <v>141807</v>
      </c>
    </row>
    <row r="48" spans="1:16" ht="21" customHeight="1" thickBot="1" x14ac:dyDescent="0.35">
      <c r="A48" s="262"/>
      <c r="B48" s="266"/>
      <c r="C48" s="186"/>
      <c r="D48" s="169">
        <v>31</v>
      </c>
      <c r="E48" s="176" t="s">
        <v>323</v>
      </c>
      <c r="F48" s="141">
        <v>0.54</v>
      </c>
      <c r="G48" s="144">
        <f>'на 01.06.2020'!FB136+'на 01.06.2020'!CO136+'на 01.06.2020'!AV136</f>
        <v>4377766</v>
      </c>
      <c r="H48" s="144">
        <f>'на 01.06.2020'!FC136+'на 01.06.2020'!CP136+'на 01.06.2020'!AW136</f>
        <v>579880</v>
      </c>
      <c r="I48" s="144">
        <f>'на 01.06.2020'!FD136+'на 01.06.2020'!CQ136+'на 01.06.2020'!AX136</f>
        <v>1277245</v>
      </c>
      <c r="J48" s="144">
        <f>'на 01.06.2020'!FE136+'на 01.06.2020'!CR136+'на 01.06.2020'!AY136</f>
        <v>1252865</v>
      </c>
      <c r="K48" s="144">
        <f>'на 01.06.2020'!FF136+'на 01.06.2020'!CS136+'на 01.06.2020'!AZ136</f>
        <v>1267776</v>
      </c>
    </row>
    <row r="49" spans="1:11" ht="24.75" thickBot="1" x14ac:dyDescent="0.35">
      <c r="A49" s="262"/>
      <c r="B49" s="266"/>
      <c r="C49" s="186"/>
      <c r="D49" s="169">
        <v>32</v>
      </c>
      <c r="E49" s="176" t="s">
        <v>325</v>
      </c>
      <c r="F49" s="141">
        <v>1.8866000000000001</v>
      </c>
      <c r="G49" s="144">
        <f>'на 01.06.2020'!BF136+'на 01.06.2020'!CY136+'на 01.06.2020'!FQ136</f>
        <v>21173891</v>
      </c>
      <c r="H49" s="144">
        <f>'на 01.06.2020'!BG136+'на 01.06.2020'!CZ136+'на 01.06.2020'!FR136</f>
        <v>3498470</v>
      </c>
      <c r="I49" s="144">
        <f>'на 01.06.2020'!BH136+'на 01.06.2020'!DA136+'на 01.06.2020'!FS136</f>
        <v>5888570</v>
      </c>
      <c r="J49" s="144">
        <f>'на 01.06.2020'!BI136+'на 01.06.2020'!DB136+'на 01.06.2020'!FT136</f>
        <v>6047619</v>
      </c>
      <c r="K49" s="144">
        <f>'на 01.06.2020'!BJ136+'на 01.06.2020'!DC136+'на 01.06.2020'!FU136</f>
        <v>5739232</v>
      </c>
    </row>
    <row r="50" spans="1:11" ht="21" thickBot="1" x14ac:dyDescent="0.35">
      <c r="A50" s="262"/>
      <c r="B50" s="266"/>
      <c r="C50" s="186"/>
      <c r="D50" s="169">
        <v>33</v>
      </c>
      <c r="E50" s="173" t="s">
        <v>321</v>
      </c>
      <c r="F50" s="142"/>
      <c r="G50" s="144">
        <f>'на 01.06.2020'!BF135</f>
        <v>9529989</v>
      </c>
      <c r="H50" s="144">
        <f>'на 01.06.2020'!BG135</f>
        <v>1208168</v>
      </c>
      <c r="I50" s="144">
        <f>'на 01.06.2020'!BH135</f>
        <v>2779760</v>
      </c>
      <c r="J50" s="144">
        <f>'на 01.06.2020'!BI135</f>
        <v>2961441</v>
      </c>
      <c r="K50" s="144">
        <f>'на 01.06.2020'!BJ135</f>
        <v>2580620</v>
      </c>
    </row>
    <row r="51" spans="1:11" ht="21" thickBot="1" x14ac:dyDescent="0.35">
      <c r="A51" s="263"/>
      <c r="B51" s="267"/>
      <c r="C51" s="186"/>
      <c r="D51" s="169">
        <v>34</v>
      </c>
      <c r="E51" s="176" t="s">
        <v>326</v>
      </c>
      <c r="F51" s="141">
        <v>2.75E-2</v>
      </c>
      <c r="G51" s="144">
        <f>'на 01.06.2020'!C123+'на 01.06.2020'!C124+'на 01.06.2020'!C107+'на 01.06.2020'!C106+'на 01.06.2020'!C39+'на 01.06.2020'!C22+'на 01.06.2020'!C21</f>
        <v>416067</v>
      </c>
      <c r="H51" s="144">
        <f>'на 01.06.2020'!D123+'на 01.06.2020'!D124+'на 01.06.2020'!D107+'на 01.06.2020'!D106+'на 01.06.2020'!D39+'на 01.06.2020'!D22+'на 01.06.2020'!D21</f>
        <v>53268</v>
      </c>
      <c r="I51" s="144">
        <f>'на 01.06.2020'!E123+'на 01.06.2020'!E124+'на 01.06.2020'!E107+'на 01.06.2020'!E106+'на 01.06.2020'!E39+'на 01.06.2020'!E22+'на 01.06.2020'!E21</f>
        <v>114510</v>
      </c>
      <c r="J51" s="144">
        <f>'на 01.06.2020'!F123+'на 01.06.2020'!F124+'на 01.06.2020'!F107+'на 01.06.2020'!F106+'на 01.06.2020'!F39+'на 01.06.2020'!F22+'на 01.06.2020'!F21</f>
        <v>120933</v>
      </c>
      <c r="K51" s="144">
        <f>'на 01.06.2020'!G123+'на 01.06.2020'!G124+'на 01.06.2020'!G107+'на 01.06.2020'!G106+'на 01.06.2020'!G39+'на 01.06.2020'!G22+'на 01.06.2020'!G21</f>
        <v>127356</v>
      </c>
    </row>
    <row r="52" spans="1:11" ht="21" thickBot="1" x14ac:dyDescent="0.35">
      <c r="A52" s="263"/>
      <c r="B52" s="267"/>
      <c r="C52" s="186"/>
      <c r="D52" s="169">
        <v>35</v>
      </c>
      <c r="E52" s="176" t="s">
        <v>327</v>
      </c>
      <c r="F52" s="141">
        <v>1.1900000000000001E-2</v>
      </c>
      <c r="G52" s="144">
        <f>'на 01.06.2020'!C36+'на 01.06.2020'!C37+'на 01.06.2020'!C104+'на 01.06.2020'!C105+'на 01.06.2020'!D122</f>
        <v>1872684</v>
      </c>
      <c r="H52" s="144">
        <f>'на 01.06.2020'!D36+'на 01.06.2020'!D37+'на 01.06.2020'!D104+'на 01.06.2020'!D105+'на 01.06.2020'!E122</f>
        <v>276209</v>
      </c>
      <c r="I52" s="144">
        <f>'на 01.06.2020'!E36+'на 01.06.2020'!E37+'на 01.06.2020'!E104+'на 01.06.2020'!E105+'на 01.06.2020'!F122</f>
        <v>542004</v>
      </c>
      <c r="J52" s="144">
        <f>'на 01.06.2020'!F36+'на 01.06.2020'!F37+'на 01.06.2020'!F104+'на 01.06.2020'!F105+'на 01.06.2020'!G122</f>
        <v>542005</v>
      </c>
      <c r="K52" s="144">
        <f>'на 01.06.2020'!G36+'на 01.06.2020'!G37+'на 01.06.2020'!G104+'на 01.06.2020'!G105+'на 01.06.2020'!H122</f>
        <v>521262</v>
      </c>
    </row>
    <row r="53" spans="1:11" ht="36.75" thickBot="1" x14ac:dyDescent="0.35">
      <c r="A53" s="263"/>
      <c r="B53" s="267"/>
      <c r="C53" s="186"/>
      <c r="D53" s="169">
        <v>36</v>
      </c>
      <c r="E53" s="176" t="s">
        <v>328</v>
      </c>
      <c r="F53" s="141">
        <v>0.1125</v>
      </c>
      <c r="G53" s="144">
        <f>'на 01.06.2020'!C13+'на 01.06.2020'!C14+'на 01.06.2020'!C15+'на 01.06.2020'!C16+'на 01.06.2020'!C23+'на 01.06.2020'!C31+'на 01.06.2020'!C40+'на 01.06.2020'!C41+'на 01.06.2020'!C42+'на 01.06.2020'!C43+'на 01.06.2020'!C66+'на 01.06.2020'!C67+'на 01.06.2020'!C68+'на 01.06.2020'!C69+'на 01.06.2020'!C76+'на 01.06.2020'!C86+'на 01.06.2020'!C102+'на 01.06.2020'!C103+'на 01.06.2020'!C119</f>
        <v>518741</v>
      </c>
      <c r="H53" s="144">
        <f>'на 01.06.2020'!D13+'на 01.06.2020'!D14+'на 01.06.2020'!D15+'на 01.06.2020'!D16+'на 01.06.2020'!D23+'на 01.06.2020'!D31+'на 01.06.2020'!D40+'на 01.06.2020'!D41+'на 01.06.2020'!D42+'на 01.06.2020'!D43+'на 01.06.2020'!D66+'на 01.06.2020'!D67+'на 01.06.2020'!D68+'на 01.06.2020'!D69+'на 01.06.2020'!D76+'на 01.06.2020'!D86+'на 01.06.2020'!D102+'на 01.06.2020'!D103+'на 01.06.2020'!D119</f>
        <v>13872</v>
      </c>
      <c r="I53" s="144">
        <f>'на 01.06.2020'!E13+'на 01.06.2020'!E14+'на 01.06.2020'!E15+'на 01.06.2020'!E16+'на 01.06.2020'!E23+'на 01.06.2020'!E31+'на 01.06.2020'!E40+'на 01.06.2020'!E41+'на 01.06.2020'!E42+'на 01.06.2020'!E43+'на 01.06.2020'!E66+'на 01.06.2020'!E67+'на 01.06.2020'!E68+'на 01.06.2020'!E69+'на 01.06.2020'!E76+'на 01.06.2020'!E86+'на 01.06.2020'!E102+'на 01.06.2020'!E103+'на 01.06.2020'!E119</f>
        <v>170040</v>
      </c>
      <c r="J53" s="144">
        <f>'на 01.06.2020'!F13+'на 01.06.2020'!F14+'на 01.06.2020'!F15+'на 01.06.2020'!F16+'на 01.06.2020'!F23+'на 01.06.2020'!F31+'на 01.06.2020'!F40+'на 01.06.2020'!F41+'на 01.06.2020'!F42+'на 01.06.2020'!F43+'на 01.06.2020'!F66+'на 01.06.2020'!F67+'на 01.06.2020'!F68+'на 01.06.2020'!F69+'на 01.06.2020'!F76+'на 01.06.2020'!F86+'на 01.06.2020'!F102+'на 01.06.2020'!F103+'на 01.06.2020'!F119</f>
        <v>165416</v>
      </c>
      <c r="K53" s="144">
        <f>'на 01.06.2020'!G13+'на 01.06.2020'!G14+'на 01.06.2020'!G15+'на 01.06.2020'!G16+'на 01.06.2020'!G23+'на 01.06.2020'!G31+'на 01.06.2020'!G40+'на 01.06.2020'!G41+'на 01.06.2020'!G42+'на 01.06.2020'!G43+'на 01.06.2020'!G66+'на 01.06.2020'!G67+'на 01.06.2020'!G68+'на 01.06.2020'!G69+'на 01.06.2020'!G76+'на 01.06.2020'!G86+'на 01.06.2020'!G102+'на 01.06.2020'!G103+'на 01.06.2020'!G119</f>
        <v>169413</v>
      </c>
    </row>
    <row r="54" spans="1:11" ht="36.75" thickBot="1" x14ac:dyDescent="0.35">
      <c r="A54" s="263"/>
      <c r="B54" s="267"/>
      <c r="C54" s="186"/>
      <c r="D54" s="169">
        <v>37</v>
      </c>
      <c r="E54" s="176" t="s">
        <v>329</v>
      </c>
      <c r="F54" s="141">
        <v>4.7699999999999999E-2</v>
      </c>
      <c r="G54" s="144">
        <f>'на 01.06.2020'!C24+'на 01.06.2020'!C32+'на 01.06.2020'!C44+'на 01.06.2020'!C61+'на 01.06.2020'!C77+'на 01.06.2020'!C87+'на 01.06.2020'!C120</f>
        <v>723504</v>
      </c>
      <c r="H54" s="144">
        <f>'на 01.06.2020'!D24+'на 01.06.2020'!D32+'на 01.06.2020'!D44+'на 01.06.2020'!D61+'на 01.06.2020'!D77+'на 01.06.2020'!D87+'на 01.06.2020'!D120</f>
        <v>156642</v>
      </c>
      <c r="I54" s="144">
        <f>'на 01.06.2020'!E24+'на 01.06.2020'!E32+'на 01.06.2020'!E44+'на 01.06.2020'!E61+'на 01.06.2020'!E77+'на 01.06.2020'!E87+'на 01.06.2020'!E120</f>
        <v>191754</v>
      </c>
      <c r="J54" s="144">
        <f>'на 01.06.2020'!F24+'на 01.06.2020'!F32+'на 01.06.2020'!F44+'на 01.06.2020'!F61+'на 01.06.2020'!F77+'на 01.06.2020'!F87+'на 01.06.2020'!F120</f>
        <v>187458</v>
      </c>
      <c r="K54" s="144">
        <f>'на 01.06.2020'!G24+'на 01.06.2020'!G32+'на 01.06.2020'!G44+'на 01.06.2020'!G61+'на 01.06.2020'!G77+'на 01.06.2020'!G87+'на 01.06.2020'!G120</f>
        <v>187650</v>
      </c>
    </row>
    <row r="55" spans="1:11" ht="36.75" thickBot="1" x14ac:dyDescent="0.35">
      <c r="A55" s="263"/>
      <c r="B55" s="267"/>
      <c r="C55" s="186"/>
      <c r="D55" s="169">
        <v>38</v>
      </c>
      <c r="E55" s="176" t="s">
        <v>330</v>
      </c>
      <c r="F55" s="141"/>
      <c r="G55" s="144"/>
      <c r="H55" s="144"/>
      <c r="I55" s="144"/>
      <c r="J55" s="144"/>
      <c r="K55" s="144"/>
    </row>
    <row r="56" spans="1:11" ht="24.75" thickBot="1" x14ac:dyDescent="0.35">
      <c r="A56" s="264"/>
      <c r="B56" s="268"/>
      <c r="C56" s="187"/>
      <c r="D56" s="169">
        <v>39</v>
      </c>
      <c r="E56" s="176" t="s">
        <v>331</v>
      </c>
      <c r="F56" s="141">
        <v>5.0099999999999999E-2</v>
      </c>
      <c r="G56" s="144">
        <f>'на 01.06.2020'!H121+'на 01.06.2020'!H45+'на 01.06.2020'!H25</f>
        <v>273181</v>
      </c>
      <c r="H56" s="144">
        <f>'на 01.06.2020'!I121+'на 01.06.2020'!I45+'на 01.06.2020'!I25</f>
        <v>61131</v>
      </c>
      <c r="I56" s="144">
        <f>'на 01.06.2020'!J121+'на 01.06.2020'!J45+'на 01.06.2020'!J25</f>
        <v>70684</v>
      </c>
      <c r="J56" s="144">
        <f>'на 01.06.2020'!K121+'на 01.06.2020'!K45+'на 01.06.2020'!K25</f>
        <v>70683</v>
      </c>
      <c r="K56" s="144">
        <f>'на 01.06.2020'!L121+'на 01.06.2020'!L45+'на 01.06.2020'!L25</f>
        <v>70683</v>
      </c>
    </row>
    <row r="57" spans="1:11" ht="24.75" thickBot="1" x14ac:dyDescent="0.35">
      <c r="A57" s="255" t="s">
        <v>346</v>
      </c>
      <c r="B57" s="256"/>
      <c r="C57" s="257"/>
      <c r="D57" s="172">
        <v>40</v>
      </c>
      <c r="E57" s="176" t="s">
        <v>333</v>
      </c>
      <c r="F57" s="141">
        <v>0.17671000000000001</v>
      </c>
      <c r="G57" s="144">
        <f>'на 01.06.2020'!DI136</f>
        <v>57319896</v>
      </c>
      <c r="H57" s="144">
        <f>'на 01.06.2020'!DJ136</f>
        <v>15055627</v>
      </c>
      <c r="I57" s="144">
        <f>'на 01.06.2020'!DK136</f>
        <v>15709640</v>
      </c>
      <c r="J57" s="144">
        <f>'на 01.06.2020'!DL136</f>
        <v>13575509</v>
      </c>
      <c r="K57" s="144">
        <f>'на 01.06.2020'!DM136</f>
        <v>12979120</v>
      </c>
    </row>
    <row r="58" spans="1:11" ht="21" thickBot="1" x14ac:dyDescent="0.35">
      <c r="A58" s="269" t="s">
        <v>334</v>
      </c>
      <c r="B58" s="270"/>
      <c r="C58" s="271"/>
      <c r="D58" s="169">
        <v>41</v>
      </c>
      <c r="E58" s="173" t="s">
        <v>321</v>
      </c>
      <c r="F58" s="142"/>
      <c r="G58" s="144"/>
      <c r="H58" s="144"/>
      <c r="I58" s="144"/>
      <c r="J58" s="144"/>
      <c r="K58" s="144"/>
    </row>
    <row r="59" spans="1:11" ht="24.75" thickBot="1" x14ac:dyDescent="0.35">
      <c r="A59" s="236" t="s">
        <v>335</v>
      </c>
      <c r="B59" s="242"/>
      <c r="C59" s="243"/>
      <c r="D59" s="172">
        <v>42</v>
      </c>
      <c r="E59" s="176" t="s">
        <v>333</v>
      </c>
      <c r="F59" s="141">
        <v>1.001E-2</v>
      </c>
      <c r="G59" s="188">
        <f>'на 01.06.2020'!DI9+'на 01.06.2020'!DI35+'на 01.06.2020'!DI114</f>
        <v>8490756</v>
      </c>
      <c r="H59" s="188">
        <f>'на 01.06.2020'!DJ9+'на 01.06.2020'!DJ35+'на 01.06.2020'!DJ114</f>
        <v>2753857</v>
      </c>
      <c r="I59" s="188">
        <f>'на 01.06.2020'!DK9+'на 01.06.2020'!DK35+'на 01.06.2020'!DK114</f>
        <v>1926324</v>
      </c>
      <c r="J59" s="188">
        <f>'на 01.06.2020'!DL9+'на 01.06.2020'!DL35+'на 01.06.2020'!DL114</f>
        <v>1926305</v>
      </c>
      <c r="K59" s="188">
        <f>'на 01.06.2020'!DM9+'на 01.06.2020'!DM35+'на 01.06.2020'!DM114</f>
        <v>1884270</v>
      </c>
    </row>
    <row r="60" spans="1:11" ht="24.75" thickBot="1" x14ac:dyDescent="0.35">
      <c r="A60" s="236" t="s">
        <v>336</v>
      </c>
      <c r="B60" s="242"/>
      <c r="C60" s="243"/>
      <c r="D60" s="169">
        <v>43</v>
      </c>
      <c r="E60" s="176" t="s">
        <v>333</v>
      </c>
      <c r="F60" s="143"/>
      <c r="G60" s="189"/>
      <c r="H60" s="190"/>
      <c r="I60" s="190"/>
      <c r="J60" s="190"/>
      <c r="K60" s="191"/>
    </row>
    <row r="61" spans="1:11" ht="24.75" thickBot="1" x14ac:dyDescent="0.35">
      <c r="A61" s="236" t="s">
        <v>337</v>
      </c>
      <c r="B61" s="242"/>
      <c r="C61" s="243"/>
      <c r="D61" s="172">
        <v>44</v>
      </c>
      <c r="E61" s="176" t="s">
        <v>333</v>
      </c>
      <c r="F61" s="141">
        <v>4.5999999999999999E-3</v>
      </c>
      <c r="G61" s="144">
        <f>'на 01.06.2020'!DI115+'на 01.06.2020'!DI47+'на 01.06.2020'!DI46</f>
        <v>1200085</v>
      </c>
      <c r="H61" s="144">
        <f>'на 01.06.2020'!DJ115+'на 01.06.2020'!DJ47+'на 01.06.2020'!DJ46</f>
        <v>0</v>
      </c>
      <c r="I61" s="144">
        <f>'на 01.06.2020'!DK115+'на 01.06.2020'!DK47+'на 01.06.2020'!DK46</f>
        <v>448977</v>
      </c>
      <c r="J61" s="144">
        <f>'на 01.06.2020'!DL115+'на 01.06.2020'!DL47+'на 01.06.2020'!DL46</f>
        <v>604331</v>
      </c>
      <c r="K61" s="144">
        <f>'на 01.06.2020'!DM115+'на 01.06.2020'!DM47+'на 01.06.2020'!DM46</f>
        <v>146777</v>
      </c>
    </row>
    <row r="62" spans="1:11" ht="21" thickBot="1" x14ac:dyDescent="0.35">
      <c r="A62" s="232" t="s">
        <v>347</v>
      </c>
      <c r="B62" s="233"/>
      <c r="C62" s="234"/>
      <c r="D62" s="169">
        <v>45</v>
      </c>
      <c r="E62" s="176" t="s">
        <v>339</v>
      </c>
      <c r="F62" s="141">
        <v>6.2960000000000002E-2</v>
      </c>
      <c r="G62" s="144">
        <f>'на 01.06.2020'!DS134</f>
        <v>15696232</v>
      </c>
      <c r="H62" s="144">
        <f>'на 01.06.2020'!DT134</f>
        <v>3472474</v>
      </c>
      <c r="I62" s="144">
        <f>'на 01.06.2020'!DU134</f>
        <v>3973176</v>
      </c>
      <c r="J62" s="144">
        <f>'на 01.06.2020'!DV134</f>
        <v>4032881</v>
      </c>
      <c r="K62" s="144">
        <f>'на 01.06.2020'!DW134</f>
        <v>4217701</v>
      </c>
    </row>
    <row r="63" spans="1:11" ht="21" thickBot="1" x14ac:dyDescent="0.35">
      <c r="A63" s="236" t="s">
        <v>335</v>
      </c>
      <c r="B63" s="237"/>
      <c r="C63" s="238"/>
      <c r="D63" s="172">
        <v>46</v>
      </c>
      <c r="E63" s="176" t="s">
        <v>339</v>
      </c>
      <c r="F63" s="141">
        <v>6.4409999999999997E-3</v>
      </c>
      <c r="G63" s="144">
        <f>'на 01.06.2020'!DS9+'на 01.06.2020'!DS35+'на 01.06.2020'!DS114</f>
        <v>7319607</v>
      </c>
      <c r="H63" s="144">
        <f>'на 01.06.2020'!DT9+'на 01.06.2020'!DT35+'на 01.06.2020'!DT114</f>
        <v>1866283</v>
      </c>
      <c r="I63" s="144">
        <f>'на 01.06.2020'!DU9+'на 01.06.2020'!DU35+'на 01.06.2020'!DU114</f>
        <v>1818108</v>
      </c>
      <c r="J63" s="144">
        <f>'на 01.06.2020'!DV9+'на 01.06.2020'!DV35+'на 01.06.2020'!DV114</f>
        <v>1818108</v>
      </c>
      <c r="K63" s="144">
        <f>'на 01.06.2020'!DW9+'на 01.06.2020'!DW35+'на 01.06.2020'!DW114</f>
        <v>1817108</v>
      </c>
    </row>
    <row r="64" spans="1:11" ht="21" thickBot="1" x14ac:dyDescent="0.35">
      <c r="A64" s="236" t="s">
        <v>340</v>
      </c>
      <c r="B64" s="244"/>
      <c r="C64" s="245"/>
      <c r="D64" s="169">
        <v>47</v>
      </c>
      <c r="E64" s="176" t="s">
        <v>348</v>
      </c>
      <c r="F64" s="174"/>
      <c r="G64" s="144"/>
      <c r="H64" s="144"/>
      <c r="I64" s="144"/>
      <c r="J64" s="144"/>
      <c r="K64" s="144"/>
    </row>
    <row r="65" spans="1:11" ht="46.5" customHeight="1" thickBot="1" x14ac:dyDescent="0.35">
      <c r="A65" s="246" t="s">
        <v>349</v>
      </c>
      <c r="B65" s="247"/>
      <c r="C65" s="248"/>
      <c r="D65" s="172">
        <v>48</v>
      </c>
      <c r="E65" s="192"/>
      <c r="F65" s="193"/>
      <c r="G65" s="145"/>
      <c r="H65" s="145"/>
      <c r="I65" s="145"/>
      <c r="J65" s="145"/>
      <c r="K65" s="145"/>
    </row>
    <row r="66" spans="1:11" ht="21" thickBot="1" x14ac:dyDescent="0.35">
      <c r="A66" s="232" t="s">
        <v>344</v>
      </c>
      <c r="B66" s="233"/>
      <c r="C66" s="234"/>
      <c r="D66" s="169">
        <v>49</v>
      </c>
      <c r="E66" s="176" t="s">
        <v>314</v>
      </c>
      <c r="F66" s="193"/>
      <c r="G66" s="145"/>
      <c r="H66" s="145"/>
      <c r="I66" s="145"/>
      <c r="J66" s="145"/>
      <c r="K66" s="145"/>
    </row>
    <row r="67" spans="1:11" ht="41.25" customHeight="1" thickBot="1" x14ac:dyDescent="0.35">
      <c r="A67" s="249" t="s">
        <v>350</v>
      </c>
      <c r="B67" s="250"/>
      <c r="C67" s="251"/>
      <c r="D67" s="172">
        <v>50</v>
      </c>
      <c r="E67" s="176" t="s">
        <v>351</v>
      </c>
      <c r="F67" s="193"/>
      <c r="G67" s="145"/>
      <c r="H67" s="145"/>
      <c r="I67" s="145"/>
      <c r="J67" s="145"/>
      <c r="K67" s="145"/>
    </row>
    <row r="68" spans="1:11" ht="41.25" customHeight="1" thickBot="1" x14ac:dyDescent="0.35">
      <c r="A68" s="252"/>
      <c r="B68" s="253"/>
      <c r="C68" s="254"/>
      <c r="D68" s="169">
        <v>51</v>
      </c>
      <c r="E68" s="176" t="s">
        <v>323</v>
      </c>
      <c r="F68" s="193"/>
      <c r="G68" s="145"/>
      <c r="H68" s="145"/>
      <c r="I68" s="145"/>
      <c r="J68" s="145"/>
      <c r="K68" s="145"/>
    </row>
    <row r="69" spans="1:11" ht="30" customHeight="1" thickBot="1" x14ac:dyDescent="0.35">
      <c r="A69" s="255"/>
      <c r="B69" s="256"/>
      <c r="C69" s="257"/>
      <c r="D69" s="172">
        <v>52</v>
      </c>
      <c r="E69" s="176" t="s">
        <v>325</v>
      </c>
      <c r="F69" s="193"/>
      <c r="G69" s="145"/>
      <c r="H69" s="145"/>
      <c r="I69" s="145"/>
      <c r="J69" s="145"/>
      <c r="K69" s="145"/>
    </row>
    <row r="70" spans="1:11" ht="27.75" customHeight="1" thickBot="1" x14ac:dyDescent="0.35">
      <c r="A70" s="232" t="s">
        <v>346</v>
      </c>
      <c r="B70" s="233"/>
      <c r="C70" s="234"/>
      <c r="D70" s="169">
        <v>53</v>
      </c>
      <c r="E70" s="176" t="s">
        <v>333</v>
      </c>
      <c r="F70" s="193"/>
      <c r="G70" s="145"/>
      <c r="H70" s="145"/>
      <c r="I70" s="145"/>
      <c r="J70" s="145"/>
      <c r="K70" s="145"/>
    </row>
    <row r="71" spans="1:11" ht="27.75" customHeight="1" thickBot="1" x14ac:dyDescent="0.35">
      <c r="A71" s="194" t="s">
        <v>336</v>
      </c>
      <c r="B71" s="195"/>
      <c r="C71" s="196"/>
      <c r="D71" s="172">
        <v>54</v>
      </c>
      <c r="E71" s="176" t="s">
        <v>333</v>
      </c>
      <c r="F71" s="193"/>
      <c r="G71" s="145"/>
      <c r="H71" s="145"/>
      <c r="I71" s="145"/>
      <c r="J71" s="145"/>
      <c r="K71" s="145"/>
    </row>
    <row r="72" spans="1:11" ht="27.75" customHeight="1" thickBot="1" x14ac:dyDescent="0.35">
      <c r="A72" s="236" t="s">
        <v>337</v>
      </c>
      <c r="B72" s="242"/>
      <c r="C72" s="243"/>
      <c r="D72" s="169">
        <v>55</v>
      </c>
      <c r="E72" s="176" t="s">
        <v>333</v>
      </c>
      <c r="F72" s="193"/>
      <c r="G72" s="145"/>
      <c r="H72" s="145"/>
      <c r="I72" s="145"/>
      <c r="J72" s="145"/>
      <c r="K72" s="145"/>
    </row>
    <row r="73" spans="1:11" ht="21" thickBot="1" x14ac:dyDescent="0.35">
      <c r="A73" s="232" t="s">
        <v>352</v>
      </c>
      <c r="B73" s="233"/>
      <c r="C73" s="234"/>
      <c r="D73" s="172">
        <v>56</v>
      </c>
      <c r="E73" s="176" t="s">
        <v>339</v>
      </c>
      <c r="F73" s="193"/>
      <c r="G73" s="145"/>
      <c r="H73" s="145"/>
      <c r="I73" s="145"/>
      <c r="J73" s="145"/>
      <c r="K73" s="145"/>
    </row>
    <row r="74" spans="1:11" ht="36.75" customHeight="1" thickBot="1" x14ac:dyDescent="0.35">
      <c r="A74" s="232" t="s">
        <v>353</v>
      </c>
      <c r="B74" s="233"/>
      <c r="C74" s="234"/>
      <c r="D74" s="169">
        <v>57</v>
      </c>
      <c r="E74" s="192"/>
      <c r="F74" s="193"/>
      <c r="G74" s="145"/>
      <c r="H74" s="145"/>
      <c r="I74" s="145"/>
      <c r="J74" s="145"/>
      <c r="K74" s="145"/>
    </row>
    <row r="75" spans="1:11" ht="21" thickBot="1" x14ac:dyDescent="0.35">
      <c r="A75" s="232" t="s">
        <v>344</v>
      </c>
      <c r="B75" s="233"/>
      <c r="C75" s="234"/>
      <c r="D75" s="172">
        <v>58</v>
      </c>
      <c r="E75" s="176" t="s">
        <v>314</v>
      </c>
      <c r="F75" s="193"/>
      <c r="G75" s="145"/>
      <c r="H75" s="145"/>
      <c r="I75" s="145"/>
      <c r="J75" s="145"/>
      <c r="K75" s="145"/>
    </row>
    <row r="76" spans="1:11" ht="45.75" customHeight="1" thickBot="1" x14ac:dyDescent="0.35">
      <c r="A76" s="249" t="s">
        <v>350</v>
      </c>
      <c r="B76" s="250"/>
      <c r="C76" s="251"/>
      <c r="D76" s="169">
        <v>59</v>
      </c>
      <c r="E76" s="176" t="s">
        <v>351</v>
      </c>
      <c r="F76" s="193"/>
      <c r="G76" s="145"/>
      <c r="H76" s="145"/>
      <c r="I76" s="145"/>
      <c r="J76" s="145"/>
      <c r="K76" s="145"/>
    </row>
    <row r="77" spans="1:11" ht="42.75" customHeight="1" thickBot="1" x14ac:dyDescent="0.35">
      <c r="A77" s="252"/>
      <c r="B77" s="253"/>
      <c r="C77" s="254"/>
      <c r="D77" s="172">
        <v>60</v>
      </c>
      <c r="E77" s="176" t="s">
        <v>323</v>
      </c>
      <c r="F77" s="193"/>
      <c r="G77" s="145"/>
      <c r="H77" s="145"/>
      <c r="I77" s="145"/>
      <c r="J77" s="145"/>
      <c r="K77" s="145"/>
    </row>
    <row r="78" spans="1:11" ht="26.25" customHeight="1" thickBot="1" x14ac:dyDescent="0.35">
      <c r="A78" s="255"/>
      <c r="B78" s="256"/>
      <c r="C78" s="257"/>
      <c r="D78" s="169">
        <v>61</v>
      </c>
      <c r="E78" s="176" t="s">
        <v>325</v>
      </c>
      <c r="F78" s="193"/>
      <c r="G78" s="145"/>
      <c r="H78" s="145"/>
      <c r="I78" s="145"/>
      <c r="J78" s="145"/>
      <c r="K78" s="145"/>
    </row>
    <row r="79" spans="1:11" ht="26.25" customHeight="1" thickBot="1" x14ac:dyDescent="0.35">
      <c r="A79" s="232" t="s">
        <v>346</v>
      </c>
      <c r="B79" s="233"/>
      <c r="C79" s="234"/>
      <c r="D79" s="172">
        <v>62</v>
      </c>
      <c r="E79" s="176" t="s">
        <v>333</v>
      </c>
      <c r="F79" s="193"/>
      <c r="G79" s="145"/>
      <c r="H79" s="145"/>
      <c r="I79" s="145"/>
      <c r="J79" s="145"/>
      <c r="K79" s="145"/>
    </row>
    <row r="80" spans="1:11" ht="21" thickBot="1" x14ac:dyDescent="0.35">
      <c r="A80" s="236" t="s">
        <v>335</v>
      </c>
      <c r="B80" s="237"/>
      <c r="C80" s="238"/>
      <c r="D80" s="169">
        <v>63</v>
      </c>
      <c r="E80" s="176" t="s">
        <v>342</v>
      </c>
      <c r="F80" s="193"/>
      <c r="G80" s="145"/>
      <c r="H80" s="145"/>
      <c r="I80" s="145"/>
      <c r="J80" s="145"/>
      <c r="K80" s="145"/>
    </row>
    <row r="81" spans="1:11" ht="24.75" thickBot="1" x14ac:dyDescent="0.35">
      <c r="A81" s="239" t="s">
        <v>336</v>
      </c>
      <c r="B81" s="240"/>
      <c r="C81" s="241"/>
      <c r="D81" s="172">
        <v>64</v>
      </c>
      <c r="E81" s="176" t="s">
        <v>333</v>
      </c>
      <c r="F81" s="193"/>
      <c r="G81" s="145"/>
      <c r="H81" s="145"/>
      <c r="I81" s="145"/>
      <c r="J81" s="145"/>
      <c r="K81" s="145"/>
    </row>
    <row r="82" spans="1:11" ht="24.75" thickBot="1" x14ac:dyDescent="0.35">
      <c r="A82" s="236" t="s">
        <v>337</v>
      </c>
      <c r="B82" s="242"/>
      <c r="C82" s="243"/>
      <c r="D82" s="169">
        <v>65</v>
      </c>
      <c r="E82" s="176" t="s">
        <v>333</v>
      </c>
      <c r="F82" s="193"/>
      <c r="G82" s="145"/>
      <c r="H82" s="145"/>
      <c r="I82" s="145"/>
      <c r="J82" s="145"/>
      <c r="K82" s="145"/>
    </row>
    <row r="83" spans="1:11" ht="21" thickBot="1" x14ac:dyDescent="0.35">
      <c r="A83" s="232" t="s">
        <v>352</v>
      </c>
      <c r="B83" s="233"/>
      <c r="C83" s="234"/>
      <c r="D83" s="172">
        <v>66</v>
      </c>
      <c r="E83" s="176" t="s">
        <v>339</v>
      </c>
      <c r="F83" s="193"/>
      <c r="G83" s="145"/>
      <c r="H83" s="145"/>
      <c r="I83" s="145"/>
      <c r="J83" s="145"/>
      <c r="K83" s="145"/>
    </row>
    <row r="84" spans="1:11" ht="21" thickBot="1" x14ac:dyDescent="0.35">
      <c r="A84" s="236" t="s">
        <v>335</v>
      </c>
      <c r="B84" s="237"/>
      <c r="C84" s="238"/>
      <c r="D84" s="169">
        <v>67</v>
      </c>
      <c r="E84" s="176" t="s">
        <v>339</v>
      </c>
      <c r="F84" s="193"/>
      <c r="G84" s="145"/>
      <c r="H84" s="145"/>
      <c r="I84" s="145"/>
      <c r="J84" s="145"/>
      <c r="K84" s="145"/>
    </row>
    <row r="85" spans="1:11" ht="21" thickBot="1" x14ac:dyDescent="0.35">
      <c r="A85" s="236" t="s">
        <v>340</v>
      </c>
      <c r="B85" s="244"/>
      <c r="C85" s="245"/>
      <c r="D85" s="172">
        <v>68</v>
      </c>
      <c r="E85" s="176" t="s">
        <v>339</v>
      </c>
      <c r="F85" s="193"/>
      <c r="G85" s="145"/>
      <c r="H85" s="145"/>
      <c r="I85" s="145"/>
      <c r="J85" s="145"/>
      <c r="K85" s="145"/>
    </row>
    <row r="86" spans="1:11" ht="21" thickBot="1" x14ac:dyDescent="0.35">
      <c r="A86" s="232" t="s">
        <v>354</v>
      </c>
      <c r="B86" s="233"/>
      <c r="C86" s="234"/>
      <c r="D86" s="169">
        <v>69</v>
      </c>
      <c r="E86" s="176" t="s">
        <v>342</v>
      </c>
      <c r="F86" s="193"/>
      <c r="G86" s="145"/>
      <c r="H86" s="145"/>
      <c r="I86" s="145"/>
      <c r="J86" s="145"/>
      <c r="K86" s="145"/>
    </row>
    <row r="87" spans="1:11" x14ac:dyDescent="0.3">
      <c r="A87" s="235" t="s">
        <v>355</v>
      </c>
      <c r="B87" s="235"/>
      <c r="C87" s="235"/>
      <c r="D87" s="235"/>
      <c r="E87" s="235"/>
      <c r="F87" s="235"/>
      <c r="G87" s="235"/>
      <c r="H87" s="235"/>
      <c r="I87" s="235"/>
      <c r="J87" s="235"/>
      <c r="K87" s="235"/>
    </row>
    <row r="88" spans="1:11" x14ac:dyDescent="0.3">
      <c r="D88" s="197"/>
      <c r="E88" s="197"/>
      <c r="F88" s="197"/>
      <c r="G88" s="197"/>
      <c r="H88" s="197"/>
      <c r="I88" s="197"/>
      <c r="J88" s="197"/>
      <c r="K88" s="197"/>
    </row>
    <row r="89" spans="1:11" x14ac:dyDescent="0.3">
      <c r="D89" s="197"/>
      <c r="E89" s="197"/>
      <c r="F89" s="197"/>
      <c r="G89" s="197"/>
      <c r="H89" s="197"/>
      <c r="I89" s="197"/>
      <c r="J89" s="197"/>
      <c r="K89" s="197"/>
    </row>
    <row r="97" spans="1:4" x14ac:dyDescent="0.3">
      <c r="A97" s="156"/>
      <c r="B97" s="156"/>
      <c r="C97" s="156"/>
      <c r="D97" s="156"/>
    </row>
    <row r="98" spans="1:4" x14ac:dyDescent="0.3">
      <c r="A98" s="156"/>
      <c r="B98" s="156"/>
      <c r="C98" s="156"/>
      <c r="D98" s="156"/>
    </row>
    <row r="99" spans="1:4" x14ac:dyDescent="0.3">
      <c r="A99" s="156"/>
      <c r="B99" s="156"/>
      <c r="C99" s="156"/>
      <c r="D99" s="156"/>
    </row>
    <row r="100" spans="1:4" x14ac:dyDescent="0.3">
      <c r="A100" s="156"/>
      <c r="B100" s="156"/>
      <c r="C100" s="156"/>
      <c r="D100" s="156"/>
    </row>
    <row r="101" spans="1:4" x14ac:dyDescent="0.3">
      <c r="A101" s="156"/>
      <c r="B101" s="156"/>
      <c r="C101" s="156"/>
      <c r="D101" s="156"/>
    </row>
    <row r="102" spans="1:4" x14ac:dyDescent="0.3">
      <c r="A102" s="156"/>
      <c r="B102" s="156"/>
      <c r="C102" s="156"/>
      <c r="D102" s="156"/>
    </row>
    <row r="103" spans="1:4" x14ac:dyDescent="0.3">
      <c r="A103" s="156"/>
      <c r="B103" s="156"/>
      <c r="C103" s="156"/>
      <c r="D103" s="156"/>
    </row>
    <row r="104" spans="1:4" x14ac:dyDescent="0.3">
      <c r="A104" s="156"/>
      <c r="B104" s="156"/>
      <c r="C104" s="156"/>
      <c r="D104" s="156"/>
    </row>
    <row r="105" spans="1:4" x14ac:dyDescent="0.3">
      <c r="A105" s="156"/>
      <c r="B105" s="156"/>
      <c r="C105" s="156"/>
      <c r="D105" s="156"/>
    </row>
    <row r="106" spans="1:4" x14ac:dyDescent="0.3">
      <c r="A106" s="156"/>
      <c r="B106" s="156"/>
      <c r="C106" s="156"/>
      <c r="D106" s="156"/>
    </row>
    <row r="107" spans="1:4" x14ac:dyDescent="0.3">
      <c r="A107" s="156"/>
      <c r="B107" s="156"/>
      <c r="C107" s="156"/>
      <c r="D107" s="156"/>
    </row>
    <row r="108" spans="1:4" x14ac:dyDescent="0.3">
      <c r="A108" s="156"/>
      <c r="B108" s="156"/>
      <c r="C108" s="156"/>
      <c r="D108" s="156"/>
    </row>
    <row r="109" spans="1:4" x14ac:dyDescent="0.3">
      <c r="A109" s="156"/>
      <c r="B109" s="156"/>
      <c r="C109" s="156"/>
      <c r="D109" s="156"/>
    </row>
    <row r="110" spans="1:4" x14ac:dyDescent="0.3">
      <c r="A110" s="156"/>
      <c r="B110" s="156"/>
      <c r="C110" s="156"/>
      <c r="D110" s="156"/>
    </row>
  </sheetData>
  <mergeCells count="53">
    <mergeCell ref="J2:K2"/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25" right="0.25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на 01.06.2020</vt:lpstr>
      <vt:lpstr>прил к договору с 01.06.2020</vt:lpstr>
      <vt:lpstr>'на 01.06.2020'!Заголовки_для_печати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2020-06-18T22:48:23Z</cp:lastPrinted>
  <dcterms:created xsi:type="dcterms:W3CDTF">2014-02-21T00:13:22Z</dcterms:created>
  <dcterms:modified xsi:type="dcterms:W3CDTF">2020-06-29T00:43:06Z</dcterms:modified>
</cp:coreProperties>
</file>